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<sst xmlns="http://schemas.openxmlformats.org/spreadsheetml/2006/main" count="62" uniqueCount="48">
  <si>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VILJANDIMAA  VETERANIDE  HEIDETE  MITMEVÕISTLUS</t>
  </si>
  <si>
    <t>Mustla, Tarvastu Gümnaasiumi staadion</t>
  </si>
  <si>
    <t>NAISED</t>
  </si>
  <si>
    <t>02.mai.2015</t>
  </si>
  <si>
    <t>Vasar</t>
  </si>
  <si>
    <t>Kuul</t>
  </si>
  <si>
    <t>Ketas</t>
  </si>
  <si>
    <t>Oda</t>
  </si>
  <si>
    <t>Raskus</t>
  </si>
  <si>
    <t>Kokku</t>
  </si>
  <si>
    <t>KOHT</t>
  </si>
  <si>
    <t>HILJA BAKHOFF</t>
  </si>
  <si>
    <t>KELLY HEINPÕLD</t>
  </si>
  <si>
    <t>TUULE MÜÜRSEPP</t>
  </si>
  <si>
    <t>oda</t>
  </si>
  <si>
    <t>ERKKI KASENURM</t>
  </si>
  <si>
    <t>KRISTJAN ENDREKSON</t>
  </si>
  <si>
    <t>MARGUS IGGA</t>
  </si>
  <si>
    <t>ARTUR SAAR</t>
  </si>
  <si>
    <t>VILLU KANGRO</t>
  </si>
  <si>
    <t>MARTIN MÖLDER</t>
  </si>
  <si>
    <t xml:space="preserve"> </t>
  </si>
  <si>
    <t>PÄIVO NÕMMIK</t>
  </si>
  <si>
    <t>OSVALD MIKKOR</t>
  </si>
  <si>
    <t>ERKI MARKSOO</t>
  </si>
  <si>
    <t>KRISTJAN TAFENAU</t>
  </si>
  <si>
    <t>GENRI PÄHNAPUU</t>
  </si>
  <si>
    <t>ANDRE ARAK</t>
  </si>
  <si>
    <t>Kohtunikud:</t>
  </si>
  <si>
    <t>Märt Tomp</t>
  </si>
  <si>
    <t>Margus Igga</t>
  </si>
  <si>
    <t>Sekretär:</t>
  </si>
  <si>
    <t>Marelle Tomp</t>
  </si>
  <si>
    <t>Auhindadega toetas Tarvastu vallavalitsus</t>
  </si>
  <si>
    <t>MEHED</t>
  </si>
  <si>
    <t>väljaspool võistlust, tulemused oma vanuseklassi vahenditega</t>
  </si>
  <si>
    <t>N 85</t>
  </si>
  <si>
    <t>M 60</t>
  </si>
  <si>
    <t>M 50</t>
  </si>
  <si>
    <t>M 65</t>
  </si>
  <si>
    <t>M 75</t>
  </si>
  <si>
    <t>M 35</t>
  </si>
  <si>
    <t>M35</t>
  </si>
  <si>
    <t>12,75 (2,0kg)</t>
  </si>
  <si>
    <t>52.00 (2 kg)</t>
  </si>
  <si>
    <t>36,02 (3 kg)</t>
  </si>
  <si>
    <t>37.08 (1,0kg)</t>
  </si>
  <si>
    <t>tulemused oma vanuseklassi vahenditega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</si>
</sst>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m_k_-;\-* #,##0.00\ _m_k_-;_-* \-??\ _m_k_-;_-@_-"/>
    <numFmt numFmtId="181" formatCode="_-* #,##0\ _m_k_-;\-* #,##0\ _m_k_-;_-* &quot;- &quot;_m_k_-;_-@_-"/>
    <numFmt numFmtId="182" formatCode="d/m/yy"/>
    <numFmt numFmtId="183" formatCode="_-* #,##0.00\ _m_k_-;\-* #,##0.00\ _m_k_-;_-* &quot;-&quot;??\ _m_k_-;_-@_-"/>
    <numFmt numFmtId="184" formatCode="_-* #,##0\ _m_k_-;\-* #,##0\ _m_k_-;_-* &quot;-&quot;\ _m_k_-;_-@_-"/>
    <numFmt numFmtId="185" formatCode="_-* #,##0.000\ _m_k_-;\-* #,##0.000\ _m_k_-;_-* \-??\ _m_k_-;_-@_-"/>
    <numFmt numFmtId="186" formatCode="_-* #,##0.0\ _m_k_-;\-* #,##0.0\ _m_k_-;_-* \-??\ _m_k_-;_-@_-"/>
    <numFmt numFmtId="187" formatCode="_-* #,##0\ _m_k_-;\-* #,##0\ _m_k_-;_-* \-??\ _m_k_-;_-@_-"/>
  </numFmts>
  <fonts count="25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0" fillId="0" borderId="0" xfId="43" applyFont="1" applyAlignment="1">
      <alignment horizontal="center"/>
    </xf>
    <xf numFmtId="181" fontId="4" fillId="0" borderId="0" xfId="43" applyFont="1" applyAlignment="1">
      <alignment horizontal="center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2" fontId="5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4" fillId="0" borderId="10" xfId="42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80" fontId="0" fillId="0" borderId="10" xfId="42" applyFont="1" applyFill="1" applyBorder="1" applyAlignment="1" applyProtection="1">
      <alignment horizontal="center"/>
      <protection/>
    </xf>
    <xf numFmtId="181" fontId="0" fillId="0" borderId="10" xfId="43" applyFont="1" applyFill="1" applyBorder="1" applyAlignment="1" applyProtection="1">
      <alignment horizontal="center"/>
      <protection/>
    </xf>
    <xf numFmtId="181" fontId="4" fillId="0" borderId="10" xfId="43" applyFont="1" applyFill="1" applyBorder="1" applyAlignment="1" applyProtection="1">
      <alignment horizontal="center"/>
      <protection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80" fontId="4" fillId="0" borderId="10" xfId="42" applyFont="1" applyBorder="1" applyAlignment="1">
      <alignment horizontal="center"/>
    </xf>
    <xf numFmtId="180" fontId="0" fillId="0" borderId="10" xfId="42" applyFont="1" applyBorder="1" applyAlignment="1">
      <alignment horizontal="center"/>
    </xf>
    <xf numFmtId="181" fontId="0" fillId="0" borderId="10" xfId="43" applyFont="1" applyBorder="1" applyAlignment="1">
      <alignment horizontal="center"/>
    </xf>
    <xf numFmtId="181" fontId="4" fillId="0" borderId="10" xfId="43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81" fontId="0" fillId="0" borderId="10" xfId="43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24" fillId="11" borderId="10" xfId="0" applyNumberFormat="1" applyFont="1" applyFill="1" applyBorder="1" applyAlignment="1">
      <alignment horizontal="center"/>
    </xf>
    <xf numFmtId="1" fontId="24" fillId="4" borderId="10" xfId="0" applyNumberFormat="1" applyFont="1" applyFill="1" applyBorder="1" applyAlignment="1">
      <alignment horizontal="center"/>
    </xf>
    <xf numFmtId="1" fontId="24" fillId="0" borderId="10" xfId="42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115" zoomScaleNormal="115" zoomScalePageLayoutView="0" workbookViewId="0" topLeftCell="A15">
      <selection activeCell="J17" sqref="J17"/>
    </sheetView>
  </sheetViews>
  <sheetFormatPr defaultColWidth="11.57421875" defaultRowHeight="12.75"/>
  <cols>
    <col min="1" max="1" width="19.8515625" style="0" customWidth="1"/>
    <col min="2" max="4" width="11.57421875" style="0" customWidth="1"/>
    <col min="5" max="5" width="10.28125" style="0" customWidth="1"/>
    <col min="6" max="6" width="10.140625" style="0" customWidth="1"/>
    <col min="7" max="7" width="9.57421875" style="3" customWidth="1"/>
    <col min="8" max="8" width="6.28125" style="45" customWidth="1"/>
  </cols>
  <sheetData>
    <row r="1" spans="1:8" ht="18">
      <c r="A1" s="5" t="s">
        <v>0</v>
      </c>
      <c r="B1" s="6"/>
      <c r="C1" s="6"/>
      <c r="D1" s="6"/>
      <c r="E1" s="6"/>
      <c r="F1" s="6"/>
      <c r="G1" s="7"/>
      <c r="H1" s="41"/>
    </row>
    <row r="2" spans="1:8" ht="15.75" customHeight="1">
      <c r="A2" s="6"/>
      <c r="B2" s="6"/>
      <c r="C2" s="6"/>
      <c r="D2" s="38" t="s">
        <v>1</v>
      </c>
      <c r="E2" s="39"/>
      <c r="F2" s="39"/>
      <c r="G2" s="39"/>
      <c r="H2" s="40"/>
    </row>
    <row r="3" spans="1:8" ht="15.75">
      <c r="A3" s="9" t="s">
        <v>2</v>
      </c>
      <c r="B3" s="6"/>
      <c r="C3" s="6"/>
      <c r="D3" s="6"/>
      <c r="E3" s="8"/>
      <c r="F3" s="8"/>
      <c r="G3" s="10" t="s">
        <v>3</v>
      </c>
      <c r="H3" s="41"/>
    </row>
    <row r="4" spans="1:8" ht="15">
      <c r="A4" s="6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42" t="s">
        <v>10</v>
      </c>
    </row>
    <row r="5" spans="1:8" ht="15">
      <c r="A5" s="6"/>
      <c r="B5" s="6"/>
      <c r="C5" s="13"/>
      <c r="D5" s="6"/>
      <c r="E5" s="6"/>
      <c r="F5" s="6"/>
      <c r="G5" s="7"/>
      <c r="H5" s="41"/>
    </row>
    <row r="6" spans="1:8" ht="15">
      <c r="A6" s="14" t="s">
        <v>36</v>
      </c>
      <c r="B6" s="15">
        <v>18.24</v>
      </c>
      <c r="C6" s="15">
        <v>6.12</v>
      </c>
      <c r="D6" s="15">
        <v>15.76</v>
      </c>
      <c r="E6" s="15">
        <v>10.72</v>
      </c>
      <c r="F6" s="15">
        <v>6.4</v>
      </c>
      <c r="G6" s="7"/>
      <c r="H6" s="41">
        <v>1</v>
      </c>
    </row>
    <row r="7" spans="1:8" ht="15">
      <c r="A7" s="13" t="s">
        <v>11</v>
      </c>
      <c r="B7" s="13">
        <v>2.7218</v>
      </c>
      <c r="C7" s="13">
        <v>2.3894</v>
      </c>
      <c r="D7" s="16">
        <v>3.0404</v>
      </c>
      <c r="E7" s="13">
        <v>3.35</v>
      </c>
      <c r="F7" s="13">
        <v>1.9493</v>
      </c>
      <c r="G7" s="7"/>
      <c r="H7" s="41"/>
    </row>
    <row r="8" spans="1:8" ht="15">
      <c r="A8" s="17">
        <v>9854</v>
      </c>
      <c r="B8" s="18">
        <f>+TRUNC((B6*B7),2)</f>
        <v>49.64</v>
      </c>
      <c r="C8" s="18">
        <f>+TRUNC((C6*C7),2)</f>
        <v>14.62</v>
      </c>
      <c r="D8" s="18">
        <f>+TRUNC((D6*D7),2)</f>
        <v>47.91</v>
      </c>
      <c r="E8" s="18">
        <f>+TRUNC((E6*E7),2)</f>
        <v>35.91</v>
      </c>
      <c r="F8" s="18">
        <f>+TRUNC((F6*F7),2)</f>
        <v>12.47</v>
      </c>
      <c r="G8" s="7"/>
      <c r="H8" s="41"/>
    </row>
    <row r="9" spans="1:8" ht="15">
      <c r="A9" s="19"/>
      <c r="B9" s="20">
        <f>TRUNC(17.5458*(B8-6)^1.05)</f>
        <v>924</v>
      </c>
      <c r="C9" s="20">
        <f>TRUNC(56.0211*(C8-1.5)^1.05)</f>
        <v>835</v>
      </c>
      <c r="D9" s="20">
        <f>TRUNC(12.3311*(D8-3)^1.1)</f>
        <v>810</v>
      </c>
      <c r="E9" s="20">
        <f>TRUNC(15.9803*(E8-3.8)^1.04)</f>
        <v>589</v>
      </c>
      <c r="F9" s="20">
        <f>TRUNC(52.1403*(F8-1.5)^1.05)</f>
        <v>644</v>
      </c>
      <c r="G9" s="21">
        <f>B9+C9+D9+E9+F9</f>
        <v>3802</v>
      </c>
      <c r="H9" s="41"/>
    </row>
    <row r="10" spans="1:8" ht="15">
      <c r="A10" s="6"/>
      <c r="B10" s="6"/>
      <c r="C10" s="6"/>
      <c r="D10" s="6"/>
      <c r="E10" s="6"/>
      <c r="F10" s="6"/>
      <c r="G10" s="7"/>
      <c r="H10" s="41"/>
    </row>
    <row r="11" spans="1:8" ht="15">
      <c r="A11" s="35" t="s">
        <v>47</v>
      </c>
      <c r="B11" s="36"/>
      <c r="C11" s="37"/>
      <c r="D11" s="6"/>
      <c r="E11" s="6"/>
      <c r="F11" s="6"/>
      <c r="G11" s="7"/>
      <c r="H11" s="41"/>
    </row>
    <row r="12" spans="1:8" ht="15">
      <c r="A12" s="13" t="s">
        <v>12</v>
      </c>
      <c r="B12" s="15" t="s">
        <v>45</v>
      </c>
      <c r="C12" s="15" t="s">
        <v>43</v>
      </c>
      <c r="D12" s="15">
        <v>0</v>
      </c>
      <c r="E12" s="15">
        <v>0</v>
      </c>
      <c r="F12" s="15">
        <v>0</v>
      </c>
      <c r="G12" s="7"/>
      <c r="H12" s="41"/>
    </row>
    <row r="13" spans="1:8" ht="15">
      <c r="A13" s="17">
        <v>37642</v>
      </c>
      <c r="B13" s="15" t="s">
        <v>44</v>
      </c>
      <c r="C13" s="6"/>
      <c r="D13" s="6"/>
      <c r="E13" s="6"/>
      <c r="F13" s="6"/>
      <c r="G13" s="7"/>
      <c r="H13" s="41"/>
    </row>
    <row r="14" spans="1:8" ht="15">
      <c r="A14" s="13" t="s">
        <v>13</v>
      </c>
      <c r="B14" s="6"/>
      <c r="C14" s="15">
        <v>0</v>
      </c>
      <c r="D14" s="15" t="s">
        <v>46</v>
      </c>
      <c r="E14" s="15">
        <v>0</v>
      </c>
      <c r="F14" s="15">
        <v>0</v>
      </c>
      <c r="G14" s="7"/>
      <c r="H14" s="41"/>
    </row>
    <row r="15" spans="1:8" ht="15">
      <c r="A15" s="17">
        <v>35850</v>
      </c>
      <c r="B15" s="6"/>
      <c r="C15" s="6"/>
      <c r="D15" s="6"/>
      <c r="E15" s="6"/>
      <c r="F15" s="6"/>
      <c r="G15" s="7"/>
      <c r="H15" s="41"/>
    </row>
    <row r="16" spans="1:8" ht="15">
      <c r="A16" s="6"/>
      <c r="B16" s="6"/>
      <c r="C16" s="6"/>
      <c r="D16" s="6"/>
      <c r="E16" s="6"/>
      <c r="F16" s="6"/>
      <c r="G16" s="7"/>
      <c r="H16" s="41"/>
    </row>
    <row r="17" spans="1:8" ht="15.75">
      <c r="A17" s="22" t="s">
        <v>34</v>
      </c>
      <c r="B17" s="6"/>
      <c r="C17" s="6"/>
      <c r="D17" s="6"/>
      <c r="E17" s="6"/>
      <c r="F17" s="6"/>
      <c r="G17" s="7"/>
      <c r="H17" s="41"/>
    </row>
    <row r="18" spans="1:8" ht="15">
      <c r="A18" s="6"/>
      <c r="B18" s="23" t="s">
        <v>4</v>
      </c>
      <c r="C18" s="23" t="s">
        <v>5</v>
      </c>
      <c r="D18" s="23" t="s">
        <v>6</v>
      </c>
      <c r="E18" s="23" t="s">
        <v>14</v>
      </c>
      <c r="F18" s="23" t="s">
        <v>8</v>
      </c>
      <c r="G18" s="24" t="s">
        <v>9</v>
      </c>
      <c r="H18" s="43" t="s">
        <v>10</v>
      </c>
    </row>
    <row r="19" spans="1:8" ht="15">
      <c r="A19" s="6"/>
      <c r="B19" s="6"/>
      <c r="C19" s="13"/>
      <c r="D19" s="6"/>
      <c r="E19" s="6"/>
      <c r="F19" s="6"/>
      <c r="G19" s="7"/>
      <c r="H19" s="41"/>
    </row>
    <row r="20" spans="1:8" ht="15">
      <c r="A20" s="14" t="s">
        <v>37</v>
      </c>
      <c r="B20" s="25">
        <v>25.55</v>
      </c>
      <c r="C20" s="25">
        <v>11</v>
      </c>
      <c r="D20" s="25">
        <v>34.3</v>
      </c>
      <c r="E20" s="25">
        <v>35.75</v>
      </c>
      <c r="F20" s="25">
        <v>10.66</v>
      </c>
      <c r="G20" s="7"/>
      <c r="H20" s="44">
        <v>1</v>
      </c>
    </row>
    <row r="21" spans="1:8" ht="15">
      <c r="A21" s="13" t="s">
        <v>19</v>
      </c>
      <c r="B21" s="13">
        <v>1.3082</v>
      </c>
      <c r="C21" s="13">
        <v>1.2482</v>
      </c>
      <c r="D21" s="13">
        <v>1.0628</v>
      </c>
      <c r="E21" s="13">
        <v>1.414</v>
      </c>
      <c r="F21" s="13">
        <v>1.0424</v>
      </c>
      <c r="G21" s="7"/>
      <c r="H21" s="41"/>
    </row>
    <row r="22" spans="1:8" ht="15">
      <c r="A22" s="17">
        <v>19976</v>
      </c>
      <c r="B22" s="26">
        <f>+TRUNC((B20*B21),2)</f>
        <v>33.42</v>
      </c>
      <c r="C22" s="26">
        <f>+TRUNC((C20*C21),2)</f>
        <v>13.73</v>
      </c>
      <c r="D22" s="26">
        <f>+TRUNC((D20*D21),2)</f>
        <v>36.45</v>
      </c>
      <c r="E22" s="26">
        <f>+TRUNC((E20*E21),2)</f>
        <v>50.55</v>
      </c>
      <c r="F22" s="26">
        <f>+TRUNC((F20*F21),2)</f>
        <v>11.11</v>
      </c>
      <c r="G22" s="7"/>
      <c r="H22" s="41"/>
    </row>
    <row r="23" spans="1:8" ht="15">
      <c r="A23" s="27"/>
      <c r="B23" s="28">
        <f>TRUNC(13.0449*(B22-7)^1.05)</f>
        <v>405</v>
      </c>
      <c r="C23" s="28">
        <f>TRUNC(51.39*(C22-1.5)^1.05)</f>
        <v>712</v>
      </c>
      <c r="D23" s="28">
        <f>TRUNC(12.91*(D22-4)^1.1)</f>
        <v>593</v>
      </c>
      <c r="E23" s="28">
        <f>TRUNC(10.14*(E22-7)^1.08)</f>
        <v>597</v>
      </c>
      <c r="F23" s="28">
        <f>TRUNC(47.8338*(F22-1.5)^1.05)</f>
        <v>514</v>
      </c>
      <c r="G23" s="29">
        <f>B23+C23+D23+E23+F23</f>
        <v>2821</v>
      </c>
      <c r="H23" s="41"/>
    </row>
    <row r="24" spans="1:8" ht="15">
      <c r="A24" s="6"/>
      <c r="B24" s="6"/>
      <c r="C24" s="6"/>
      <c r="D24" s="6"/>
      <c r="E24" s="6"/>
      <c r="F24" s="6"/>
      <c r="G24" s="7"/>
      <c r="H24" s="41"/>
    </row>
    <row r="25" spans="1:8" ht="15">
      <c r="A25" s="14" t="s">
        <v>38</v>
      </c>
      <c r="B25" s="25">
        <v>27.38</v>
      </c>
      <c r="C25" s="25">
        <v>11.07</v>
      </c>
      <c r="D25" s="25">
        <v>32.25</v>
      </c>
      <c r="E25" s="25">
        <v>41.85</v>
      </c>
      <c r="F25" s="25">
        <v>11.72</v>
      </c>
      <c r="G25" s="7"/>
      <c r="H25" s="44">
        <v>2</v>
      </c>
    </row>
    <row r="26" spans="1:8" ht="15">
      <c r="A26" s="13" t="s">
        <v>18</v>
      </c>
      <c r="B26" s="13">
        <v>1.1864</v>
      </c>
      <c r="C26" s="13">
        <v>1.1721</v>
      </c>
      <c r="D26" s="13">
        <v>1.0218</v>
      </c>
      <c r="E26" s="13">
        <v>1.2278</v>
      </c>
      <c r="F26" s="13">
        <v>1.0488</v>
      </c>
      <c r="G26" s="7"/>
      <c r="H26" s="41"/>
    </row>
    <row r="27" spans="1:8" ht="15">
      <c r="A27" s="17">
        <v>23541</v>
      </c>
      <c r="B27" s="26">
        <f>+TRUNC((B25*B26),2)</f>
        <v>32.48</v>
      </c>
      <c r="C27" s="26">
        <f>+TRUNC((C25*C26),2)</f>
        <v>12.97</v>
      </c>
      <c r="D27" s="26">
        <f>+TRUNC((D25*D26),2)</f>
        <v>32.95</v>
      </c>
      <c r="E27" s="26">
        <f>+TRUNC((E25*E26),2)</f>
        <v>51.38</v>
      </c>
      <c r="F27" s="26">
        <f>+TRUNC((F25*F26),2)</f>
        <v>12.29</v>
      </c>
      <c r="G27" s="7"/>
      <c r="H27" s="41"/>
    </row>
    <row r="28" spans="1:8" ht="15">
      <c r="A28" s="27"/>
      <c r="B28" s="28">
        <f>TRUNC(13.0449*(B27-7)^1.05)</f>
        <v>390</v>
      </c>
      <c r="C28" s="28">
        <f>TRUNC(51.39*(C27-1.5)^1.05)</f>
        <v>665</v>
      </c>
      <c r="D28" s="28">
        <f>TRUNC(12.91*(D27-4)^1.1)</f>
        <v>523</v>
      </c>
      <c r="E28" s="28">
        <f>TRUNC(10.14*(E27-7)^1.08)</f>
        <v>609</v>
      </c>
      <c r="F28" s="28">
        <f>TRUNC(47.8338*(F27-1.5)^1.05)</f>
        <v>581</v>
      </c>
      <c r="G28" s="29">
        <f>B28+C28+D28+E28+F28</f>
        <v>2768</v>
      </c>
      <c r="H28" s="41"/>
    </row>
    <row r="29" spans="1:8" ht="15">
      <c r="A29" s="6"/>
      <c r="B29" s="6"/>
      <c r="C29" s="6"/>
      <c r="D29" s="6"/>
      <c r="E29" s="6"/>
      <c r="F29" s="6"/>
      <c r="G29" s="7"/>
      <c r="H29" s="41"/>
    </row>
    <row r="30" spans="1:8" ht="15">
      <c r="A30" s="14" t="s">
        <v>39</v>
      </c>
      <c r="B30" s="25">
        <v>34.28</v>
      </c>
      <c r="C30" s="25">
        <v>9.93</v>
      </c>
      <c r="D30" s="25">
        <v>0</v>
      </c>
      <c r="E30" s="25">
        <v>23.49</v>
      </c>
      <c r="F30" s="25">
        <v>13.63</v>
      </c>
      <c r="G30" s="7"/>
      <c r="H30" s="44">
        <v>3</v>
      </c>
    </row>
    <row r="31" spans="1:8" ht="15">
      <c r="A31" s="13" t="s">
        <v>20</v>
      </c>
      <c r="B31" s="13">
        <v>1.4656</v>
      </c>
      <c r="C31" s="13">
        <v>1.3607</v>
      </c>
      <c r="D31" s="13">
        <v>1.1637</v>
      </c>
      <c r="E31" s="13">
        <v>1.562</v>
      </c>
      <c r="F31" s="13">
        <v>1.1153</v>
      </c>
      <c r="G31" s="7"/>
      <c r="H31" s="41"/>
    </row>
    <row r="32" spans="1:8" ht="15">
      <c r="A32" s="17">
        <v>16912</v>
      </c>
      <c r="B32" s="26">
        <f>+TRUNC((B30*B31),2)</f>
        <v>50.24</v>
      </c>
      <c r="C32" s="26">
        <f>+TRUNC((C30*C31),2)</f>
        <v>13.51</v>
      </c>
      <c r="D32" s="26">
        <f>+TRUNC((D30*D31),2)</f>
        <v>0</v>
      </c>
      <c r="E32" s="26">
        <f>+TRUNC((E30*E31),2)</f>
        <v>36.69</v>
      </c>
      <c r="F32" s="26">
        <f>+TRUNC((F30*F31),2)</f>
        <v>15.2</v>
      </c>
      <c r="G32" s="7"/>
      <c r="H32" s="41"/>
    </row>
    <row r="33" spans="1:8" ht="15">
      <c r="A33" s="27"/>
      <c r="B33" s="28">
        <f>TRUNC(13.0449*(B32-7)^1.05)</f>
        <v>680</v>
      </c>
      <c r="C33" s="28">
        <f>TRUNC(51.39*(C32-1.5)^1.05)</f>
        <v>698</v>
      </c>
      <c r="D33" s="28"/>
      <c r="E33" s="28">
        <f>TRUNC(10.14*(E32-7)^1.08)</f>
        <v>394</v>
      </c>
      <c r="F33" s="28">
        <f>TRUNC(47.8338*(F32-1.5)^1.05)</f>
        <v>746</v>
      </c>
      <c r="G33" s="29">
        <f>B33+C33+D33+E33+F33</f>
        <v>2518</v>
      </c>
      <c r="H33" s="41"/>
    </row>
    <row r="34" spans="1:8" ht="15">
      <c r="A34" s="6"/>
      <c r="B34" s="6"/>
      <c r="C34" s="6"/>
      <c r="D34" s="6"/>
      <c r="E34" s="6"/>
      <c r="F34" s="6"/>
      <c r="G34" s="7"/>
      <c r="H34" s="41"/>
    </row>
    <row r="35" spans="1:8" ht="15">
      <c r="A35" s="14" t="s">
        <v>40</v>
      </c>
      <c r="B35" s="25">
        <v>25.61</v>
      </c>
      <c r="C35" s="25">
        <v>8.05</v>
      </c>
      <c r="D35" s="25">
        <v>0</v>
      </c>
      <c r="E35" s="25">
        <v>18.45</v>
      </c>
      <c r="F35" s="25">
        <v>10.15</v>
      </c>
      <c r="G35" s="7"/>
      <c r="H35" s="44">
        <v>4</v>
      </c>
    </row>
    <row r="36" spans="1:8" ht="15">
      <c r="A36" s="13" t="s">
        <v>23</v>
      </c>
      <c r="B36" s="13">
        <v>1.7268</v>
      </c>
      <c r="C36" s="13">
        <v>1.479</v>
      </c>
      <c r="D36" s="13">
        <v>1.4332</v>
      </c>
      <c r="E36" s="13">
        <v>1.8932</v>
      </c>
      <c r="F36" s="13">
        <v>1.2286</v>
      </c>
      <c r="G36" s="7"/>
      <c r="H36" s="41"/>
    </row>
    <row r="37" spans="1:8" ht="15">
      <c r="A37" s="17">
        <v>13121</v>
      </c>
      <c r="B37" s="26">
        <f>+TRUNC((B35*B36),2)</f>
        <v>44.22</v>
      </c>
      <c r="C37" s="26">
        <f>+TRUNC((C35*C36),2)</f>
        <v>11.9</v>
      </c>
      <c r="D37" s="26">
        <f>+TRUNC((D35*D36),2)</f>
        <v>0</v>
      </c>
      <c r="E37" s="26">
        <f>+TRUNC((E35*E36),2)</f>
        <v>34.92</v>
      </c>
      <c r="F37" s="26">
        <f>+TRUNC((F35*F36),2)</f>
        <v>12.47</v>
      </c>
      <c r="G37" s="7"/>
      <c r="H37" s="41"/>
    </row>
    <row r="38" spans="1:8" ht="15">
      <c r="A38" s="27"/>
      <c r="B38" s="28">
        <f>TRUNC(13.0449*(B37-7)^1.05)</f>
        <v>581</v>
      </c>
      <c r="C38" s="28">
        <f>TRUNC(51.39*(C37-1.5)^1.05)</f>
        <v>600</v>
      </c>
      <c r="D38" s="28"/>
      <c r="E38" s="28">
        <f>TRUNC(10.14*(E37-7)^1.08)</f>
        <v>369</v>
      </c>
      <c r="F38" s="28">
        <f>TRUNC(47.8338*(F37-1.5)^1.05)</f>
        <v>591</v>
      </c>
      <c r="G38" s="29">
        <f>B38+C38+D38+E38+F38</f>
        <v>2141</v>
      </c>
      <c r="H38" s="41"/>
    </row>
    <row r="39" spans="1:8" ht="15">
      <c r="A39" s="6"/>
      <c r="B39" s="30"/>
      <c r="C39" s="30"/>
      <c r="D39" s="30"/>
      <c r="E39" s="30"/>
      <c r="F39" s="30"/>
      <c r="G39" s="7"/>
      <c r="H39" s="41"/>
    </row>
    <row r="40" spans="1:8" ht="15">
      <c r="A40" s="14" t="s">
        <v>39</v>
      </c>
      <c r="B40" s="25">
        <v>30.2</v>
      </c>
      <c r="C40" s="25">
        <v>6.72</v>
      </c>
      <c r="D40" s="25">
        <v>18.37</v>
      </c>
      <c r="E40" s="25">
        <v>13.32</v>
      </c>
      <c r="F40" s="25">
        <v>12.09</v>
      </c>
      <c r="G40" s="7"/>
      <c r="H40" s="44">
        <v>5</v>
      </c>
    </row>
    <row r="41" spans="1:8" ht="15">
      <c r="A41" s="13" t="s">
        <v>22</v>
      </c>
      <c r="B41" s="13">
        <v>1.4656</v>
      </c>
      <c r="C41" s="13">
        <v>1.3607</v>
      </c>
      <c r="D41" s="13">
        <v>1.1637</v>
      </c>
      <c r="E41" s="13">
        <v>1.562</v>
      </c>
      <c r="F41" s="13">
        <v>1.1153</v>
      </c>
      <c r="G41" s="7"/>
      <c r="H41" s="41"/>
    </row>
    <row r="42" spans="1:8" ht="15">
      <c r="A42" s="17">
        <v>18096</v>
      </c>
      <c r="B42" s="26">
        <f>+TRUNC((B40*B41),2)</f>
        <v>44.26</v>
      </c>
      <c r="C42" s="26">
        <f>+TRUNC((C40*C41),2)</f>
        <v>9.14</v>
      </c>
      <c r="D42" s="26">
        <f>+TRUNC((D40*D41),2)</f>
        <v>21.37</v>
      </c>
      <c r="E42" s="26">
        <f>+TRUNC((E40*E41),2)</f>
        <v>20.8</v>
      </c>
      <c r="F42" s="26">
        <f>+TRUNC((F40*F41),2)</f>
        <v>13.48</v>
      </c>
      <c r="G42" s="7"/>
      <c r="H42" s="41"/>
    </row>
    <row r="43" spans="1:8" ht="15">
      <c r="A43" s="27"/>
      <c r="B43" s="28">
        <f>TRUNC(13.0449*(B42-7)^1.05)</f>
        <v>582</v>
      </c>
      <c r="C43" s="28">
        <f>TRUNC(51.39*(C42-1.5)^1.05)</f>
        <v>434</v>
      </c>
      <c r="D43" s="28">
        <f>TRUNC(12.91*(D42-4)^1.1)</f>
        <v>298</v>
      </c>
      <c r="E43" s="28">
        <f>TRUNC(10.14*(E42-7)^1.08)</f>
        <v>172</v>
      </c>
      <c r="F43" s="28">
        <f>TRUNC(47.8338*(F42-1.5)^1.05)</f>
        <v>648</v>
      </c>
      <c r="G43" s="29">
        <f>B43+C43+D43+E43+F43</f>
        <v>2134</v>
      </c>
      <c r="H43" s="41"/>
    </row>
    <row r="44" spans="1:8" ht="15">
      <c r="A44" s="6"/>
      <c r="B44" s="30"/>
      <c r="C44" s="30"/>
      <c r="D44" s="30"/>
      <c r="E44" s="30"/>
      <c r="F44" s="30"/>
      <c r="G44" s="7"/>
      <c r="H44" s="41"/>
    </row>
    <row r="45" spans="1:8" ht="15">
      <c r="A45" s="14" t="s">
        <v>41</v>
      </c>
      <c r="B45" s="25">
        <v>20.74</v>
      </c>
      <c r="C45" s="25">
        <v>8.25</v>
      </c>
      <c r="D45" s="25">
        <v>25.87</v>
      </c>
      <c r="E45" s="25">
        <v>32.92</v>
      </c>
      <c r="F45" s="25">
        <v>8.5</v>
      </c>
      <c r="G45" s="7"/>
      <c r="H45" s="44">
        <v>6</v>
      </c>
    </row>
    <row r="46" spans="1:8" ht="15">
      <c r="A46" s="13" t="s">
        <v>16</v>
      </c>
      <c r="B46" s="13">
        <v>1.03</v>
      </c>
      <c r="C46" s="13">
        <v>1.0372</v>
      </c>
      <c r="D46" s="13">
        <v>1.0143</v>
      </c>
      <c r="E46" s="13">
        <v>1.0126</v>
      </c>
      <c r="F46" s="13">
        <v>1.0203</v>
      </c>
      <c r="G46" s="7"/>
      <c r="H46" s="41"/>
    </row>
    <row r="47" spans="1:8" ht="15">
      <c r="A47" s="17">
        <v>28621</v>
      </c>
      <c r="B47" s="26">
        <f>+TRUNC((B45*B46),2)</f>
        <v>21.36</v>
      </c>
      <c r="C47" s="26">
        <f>+TRUNC((C45*C46),2)</f>
        <v>8.55</v>
      </c>
      <c r="D47" s="26">
        <f>+TRUNC((D45*D46),2)</f>
        <v>26.23</v>
      </c>
      <c r="E47" s="26">
        <f>+TRUNC((E45*E46),2)</f>
        <v>33.33</v>
      </c>
      <c r="F47" s="26">
        <f>+TRUNC((F45*F46),2)</f>
        <v>8.67</v>
      </c>
      <c r="G47" s="7"/>
      <c r="H47" s="41"/>
    </row>
    <row r="48" spans="1:8" ht="15">
      <c r="A48" s="27"/>
      <c r="B48" s="28">
        <f>TRUNC(13.0449*(B47-7)^1.05)</f>
        <v>214</v>
      </c>
      <c r="C48" s="28">
        <f>TRUNC(51.39*(C47-1.5)^1.05)</f>
        <v>399</v>
      </c>
      <c r="D48" s="28">
        <f>TRUNC(12.91*(D47-4)^1.1)</f>
        <v>391</v>
      </c>
      <c r="E48" s="28">
        <f>TRUNC(10.14*(E47-7)^1.08)</f>
        <v>346</v>
      </c>
      <c r="F48" s="28">
        <f>TRUNC(47.8338*(F47-1.5)^1.05)</f>
        <v>378</v>
      </c>
      <c r="G48" s="29">
        <f>B48+C48+D48+E48+F48</f>
        <v>1728</v>
      </c>
      <c r="H48" s="41"/>
    </row>
    <row r="49" spans="1:8" ht="15">
      <c r="A49" s="6" t="s">
        <v>21</v>
      </c>
      <c r="B49" s="13"/>
      <c r="C49" s="13"/>
      <c r="D49" s="13"/>
      <c r="E49" s="13"/>
      <c r="F49" s="13"/>
      <c r="G49" s="7"/>
      <c r="H49" s="41"/>
    </row>
    <row r="50" spans="1:8" ht="15">
      <c r="A50" s="14" t="s">
        <v>41</v>
      </c>
      <c r="B50" s="25">
        <v>15.8</v>
      </c>
      <c r="C50" s="25">
        <v>9.19</v>
      </c>
      <c r="D50" s="25">
        <v>20.8</v>
      </c>
      <c r="E50" s="25">
        <v>30.3</v>
      </c>
      <c r="F50" s="25">
        <v>7.32</v>
      </c>
      <c r="G50" s="7"/>
      <c r="H50" s="44">
        <v>7</v>
      </c>
    </row>
    <row r="51" spans="1:8" ht="15">
      <c r="A51" s="13" t="s">
        <v>15</v>
      </c>
      <c r="B51" s="13">
        <v>1.03</v>
      </c>
      <c r="C51" s="13">
        <v>1.0372</v>
      </c>
      <c r="D51" s="13">
        <v>1.0143</v>
      </c>
      <c r="E51" s="13">
        <v>1.0126</v>
      </c>
      <c r="F51" s="13">
        <v>1.0203</v>
      </c>
      <c r="G51" s="7"/>
      <c r="H51" s="41"/>
    </row>
    <row r="52" spans="1:8" ht="15">
      <c r="A52" s="17">
        <v>29203</v>
      </c>
      <c r="B52" s="26">
        <f>+TRUNC((B50*B51),2)</f>
        <v>16.27</v>
      </c>
      <c r="C52" s="26">
        <f>+TRUNC((C50*C51),2)</f>
        <v>9.53</v>
      </c>
      <c r="D52" s="26">
        <f>+TRUNC((D50*D51),2)</f>
        <v>21.09</v>
      </c>
      <c r="E52" s="26">
        <f>+TRUNC((E50*E51),2)</f>
        <v>30.68</v>
      </c>
      <c r="F52" s="26">
        <f>+TRUNC((F50*F51),2)</f>
        <v>7.46</v>
      </c>
      <c r="G52" s="7"/>
      <c r="H52" s="41"/>
    </row>
    <row r="53" spans="1:8" ht="15">
      <c r="A53" s="27"/>
      <c r="B53" s="28">
        <f>TRUNC(13.0449*(B52-7)^1.05)</f>
        <v>135</v>
      </c>
      <c r="C53" s="28">
        <f>TRUNC(51.39*(C52-1.5)^1.05)</f>
        <v>457</v>
      </c>
      <c r="D53" s="28">
        <f>TRUNC(12.91*(D52-4)^1.1)</f>
        <v>293</v>
      </c>
      <c r="E53" s="28">
        <f>TRUNC(10.14*(E52-7)^1.08)</f>
        <v>309</v>
      </c>
      <c r="F53" s="28">
        <f>TRUNC(47.8338*(F52-1.5)^1.05)</f>
        <v>311</v>
      </c>
      <c r="G53" s="29">
        <f>B53+C53+D53+E53+F53</f>
        <v>1505</v>
      </c>
      <c r="H53" s="41"/>
    </row>
    <row r="54" spans="1:8" ht="15">
      <c r="A54" s="6"/>
      <c r="B54" s="30"/>
      <c r="C54" s="30"/>
      <c r="D54" s="30"/>
      <c r="E54" s="30"/>
      <c r="F54" s="30"/>
      <c r="G54" s="7"/>
      <c r="H54" s="41"/>
    </row>
    <row r="55" spans="1:8" ht="15">
      <c r="A55" s="14" t="s">
        <v>42</v>
      </c>
      <c r="B55" s="25">
        <v>0</v>
      </c>
      <c r="C55" s="25">
        <v>0</v>
      </c>
      <c r="D55" s="25">
        <v>30.58</v>
      </c>
      <c r="E55" s="25">
        <v>0</v>
      </c>
      <c r="F55" s="25">
        <v>7.1</v>
      </c>
      <c r="G55" s="7"/>
      <c r="H55" s="44">
        <v>8</v>
      </c>
    </row>
    <row r="56" spans="1:8" ht="15">
      <c r="A56" s="13" t="s">
        <v>17</v>
      </c>
      <c r="B56" s="13">
        <v>1.03</v>
      </c>
      <c r="C56" s="13">
        <v>1.0372</v>
      </c>
      <c r="D56" s="13">
        <v>1.0143</v>
      </c>
      <c r="E56" s="13">
        <v>1.0126</v>
      </c>
      <c r="F56" s="13">
        <v>1.0203</v>
      </c>
      <c r="G56" s="7"/>
      <c r="H56" s="41"/>
    </row>
    <row r="57" spans="1:8" ht="15">
      <c r="A57" s="17">
        <v>28053</v>
      </c>
      <c r="B57" s="26">
        <f>+TRUNC((B55*B56),2)</f>
        <v>0</v>
      </c>
      <c r="C57" s="26">
        <f>+TRUNC((C55*C56),2)</f>
        <v>0</v>
      </c>
      <c r="D57" s="26">
        <f>+TRUNC((D55*D56),2)</f>
        <v>31.01</v>
      </c>
      <c r="E57" s="26">
        <f>+TRUNC((E55*E56),2)</f>
        <v>0</v>
      </c>
      <c r="F57" s="26">
        <f>+TRUNC((F55*F56),2)</f>
        <v>7.24</v>
      </c>
      <c r="G57" s="7"/>
      <c r="H57" s="41"/>
    </row>
    <row r="58" spans="1:8" ht="15">
      <c r="A58" s="27"/>
      <c r="B58" s="28"/>
      <c r="C58" s="28"/>
      <c r="D58" s="28">
        <f>TRUNC(12.91*(D57-4)^1.1)</f>
        <v>484</v>
      </c>
      <c r="E58" s="28"/>
      <c r="F58" s="28">
        <f>TRUNC(47.8338*(F57-1.5)^1.05)</f>
        <v>299</v>
      </c>
      <c r="G58" s="29">
        <f>B58+C58+D58+E58+F58</f>
        <v>783</v>
      </c>
      <c r="H58" s="41"/>
    </row>
    <row r="59" spans="5:8" ht="15">
      <c r="E59" s="6"/>
      <c r="F59" s="6"/>
      <c r="G59" s="7"/>
      <c r="H59" s="41"/>
    </row>
    <row r="60" spans="1:8" ht="15">
      <c r="A60" s="6" t="s">
        <v>35</v>
      </c>
      <c r="B60" s="6"/>
      <c r="C60" s="6"/>
      <c r="D60" s="6"/>
      <c r="E60" s="31"/>
      <c r="F60" s="31"/>
      <c r="G60" s="32"/>
      <c r="H60" s="41"/>
    </row>
    <row r="61" spans="1:8" ht="15">
      <c r="A61" s="14"/>
      <c r="B61" s="23" t="s">
        <v>4</v>
      </c>
      <c r="C61" s="23" t="s">
        <v>5</v>
      </c>
      <c r="D61" s="23" t="s">
        <v>6</v>
      </c>
      <c r="E61" s="23" t="s">
        <v>14</v>
      </c>
      <c r="F61" s="23" t="s">
        <v>8</v>
      </c>
      <c r="G61" s="24" t="s">
        <v>9</v>
      </c>
      <c r="H61" s="41"/>
    </row>
    <row r="62" spans="1:8" ht="15">
      <c r="A62" s="13" t="s">
        <v>25</v>
      </c>
      <c r="B62" s="25">
        <v>35.31</v>
      </c>
      <c r="C62" s="25">
        <v>12.18</v>
      </c>
      <c r="D62" s="25">
        <v>33.62</v>
      </c>
      <c r="E62" s="25">
        <v>47.42</v>
      </c>
      <c r="F62" s="25">
        <v>10.1</v>
      </c>
      <c r="G62" s="7"/>
      <c r="H62" s="41"/>
    </row>
    <row r="63" spans="1:8" ht="15">
      <c r="A63" s="17">
        <v>35797</v>
      </c>
      <c r="B63" s="26"/>
      <c r="C63" s="26"/>
      <c r="D63" s="26"/>
      <c r="E63" s="26"/>
      <c r="F63" s="26"/>
      <c r="G63" s="7"/>
      <c r="H63" s="41"/>
    </row>
    <row r="64" spans="1:8" ht="15">
      <c r="A64" s="27"/>
      <c r="B64" s="28"/>
      <c r="C64" s="28"/>
      <c r="D64" s="28"/>
      <c r="E64" s="28"/>
      <c r="F64" s="28"/>
      <c r="G64" s="29"/>
      <c r="H64" s="41"/>
    </row>
    <row r="65" spans="1:8" ht="15">
      <c r="A65" s="13" t="s">
        <v>24</v>
      </c>
      <c r="B65" s="25">
        <v>16.92</v>
      </c>
      <c r="C65" s="25">
        <v>10.17</v>
      </c>
      <c r="D65" s="25">
        <v>28.32</v>
      </c>
      <c r="E65" s="25">
        <v>34.56</v>
      </c>
      <c r="F65" s="25">
        <v>5.72</v>
      </c>
      <c r="G65" s="29"/>
      <c r="H65" s="41"/>
    </row>
    <row r="66" spans="1:8" ht="15">
      <c r="A66" s="17">
        <v>30196</v>
      </c>
      <c r="B66" s="26"/>
      <c r="C66" s="26"/>
      <c r="D66" s="26"/>
      <c r="E66" s="26"/>
      <c r="F66" s="26"/>
      <c r="G66" s="7"/>
      <c r="H66" s="41"/>
    </row>
    <row r="67" spans="1:8" ht="15">
      <c r="A67" s="6"/>
      <c r="B67" s="6"/>
      <c r="C67" s="6"/>
      <c r="D67" s="6"/>
      <c r="E67" s="6"/>
      <c r="F67" s="6"/>
      <c r="G67" s="7"/>
      <c r="H67" s="41"/>
    </row>
    <row r="68" spans="1:8" ht="15">
      <c r="A68" s="13" t="s">
        <v>26</v>
      </c>
      <c r="B68" s="25">
        <v>23.28</v>
      </c>
      <c r="C68" s="25">
        <v>9.77</v>
      </c>
      <c r="D68" s="25">
        <v>23.93</v>
      </c>
      <c r="E68" s="25">
        <v>40.38</v>
      </c>
      <c r="F68" s="25">
        <v>0</v>
      </c>
      <c r="G68" s="7"/>
      <c r="H68" s="41"/>
    </row>
    <row r="69" spans="1:8" ht="15">
      <c r="A69" s="17">
        <v>36258</v>
      </c>
      <c r="B69" s="26"/>
      <c r="C69" s="26"/>
      <c r="D69" s="26"/>
      <c r="E69" s="26"/>
      <c r="F69" s="26"/>
      <c r="G69" s="29"/>
      <c r="H69" s="41"/>
    </row>
    <row r="70" spans="1:8" ht="15">
      <c r="A70" s="6"/>
      <c r="B70" s="6"/>
      <c r="C70" s="6"/>
      <c r="D70" s="6"/>
      <c r="E70" s="6"/>
      <c r="F70" s="6"/>
      <c r="G70" s="7"/>
      <c r="H70" s="41"/>
    </row>
    <row r="71" spans="1:8" ht="15">
      <c r="A71" s="13" t="s">
        <v>27</v>
      </c>
      <c r="B71" s="25">
        <v>0</v>
      </c>
      <c r="C71" s="25">
        <v>8.68</v>
      </c>
      <c r="D71" s="25">
        <v>23.62</v>
      </c>
      <c r="E71" s="25">
        <v>27.66</v>
      </c>
      <c r="F71" s="25">
        <v>0</v>
      </c>
      <c r="G71" s="7"/>
      <c r="H71" s="41"/>
    </row>
    <row r="72" spans="1:8" ht="15">
      <c r="A72" s="17">
        <v>36889</v>
      </c>
      <c r="B72" s="26"/>
      <c r="C72" s="26"/>
      <c r="D72" s="26"/>
      <c r="E72" s="26"/>
      <c r="F72" s="26"/>
      <c r="G72" s="7"/>
      <c r="H72" s="41"/>
    </row>
    <row r="73" spans="1:8" ht="15">
      <c r="A73" s="6"/>
      <c r="B73" s="6"/>
      <c r="C73" s="6"/>
      <c r="D73" s="6"/>
      <c r="E73" s="6"/>
      <c r="F73" s="6"/>
      <c r="G73" s="7"/>
      <c r="H73" s="41"/>
    </row>
    <row r="74" spans="1:8" ht="15">
      <c r="A74" s="33" t="s">
        <v>28</v>
      </c>
      <c r="B74" s="28"/>
      <c r="C74" s="28"/>
      <c r="D74" s="33" t="s">
        <v>31</v>
      </c>
      <c r="E74" s="28"/>
      <c r="F74" s="28"/>
      <c r="G74" s="29"/>
      <c r="H74" s="41"/>
    </row>
    <row r="75" spans="1:8" ht="15">
      <c r="A75" s="34" t="s">
        <v>29</v>
      </c>
      <c r="B75" s="34" t="s">
        <v>30</v>
      </c>
      <c r="C75" s="6"/>
      <c r="D75" s="6" t="s">
        <v>32</v>
      </c>
      <c r="E75" s="6"/>
      <c r="F75" s="6"/>
      <c r="G75" s="7"/>
      <c r="H75" s="41"/>
    </row>
    <row r="76" spans="1:8" ht="15.75">
      <c r="A76" s="8" t="s">
        <v>33</v>
      </c>
      <c r="B76" s="6"/>
      <c r="C76" s="6"/>
      <c r="D76" s="6"/>
      <c r="E76" s="6"/>
      <c r="F76" s="6"/>
      <c r="G76" s="7"/>
      <c r="H76" s="41"/>
    </row>
    <row r="77" spans="1:7" ht="15">
      <c r="A77" s="1"/>
      <c r="B77" s="2"/>
      <c r="C77" s="2"/>
      <c r="D77" s="2"/>
      <c r="E77" s="2"/>
      <c r="F77" s="2"/>
      <c r="G77" s="4"/>
    </row>
  </sheetData>
  <sheetProtection selectLockedCells="1" selectUnlockedCells="1"/>
  <mergeCells count="2">
    <mergeCell ref="A11:C11"/>
    <mergeCell ref="D2:H2"/>
  </mergeCells>
  <printOptions/>
  <pageMargins left="0.5905511811023623" right="0.5905511811023623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</dc:creator>
  <cp:keywords/>
  <dc:description/>
  <cp:lastModifiedBy>LT</cp:lastModifiedBy>
  <cp:lastPrinted>2015-05-11T13:00:38Z</cp:lastPrinted>
  <dcterms:created xsi:type="dcterms:W3CDTF">2015-05-11T09:04:37Z</dcterms:created>
  <dcterms:modified xsi:type="dcterms:W3CDTF">2015-05-11T13:04:36Z</dcterms:modified>
  <cp:category/>
  <cp:version/>
  <cp:contentType/>
  <cp:contentStatus/>
</cp:coreProperties>
</file>