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" windowHeight="11760" firstSheet="2" activeTab="13"/>
  </bookViews>
  <sheets>
    <sheet name="60m N" sheetId="1" r:id="rId1"/>
    <sheet name="100m N" sheetId="2" state="hidden" r:id="rId2"/>
    <sheet name="200m N" sheetId="3" r:id="rId3"/>
    <sheet name="400m N" sheetId="4" state="hidden" r:id="rId4"/>
    <sheet name="800m N" sheetId="5" r:id="rId5"/>
    <sheet name="1500m N" sheetId="6" state="hidden" r:id="rId6"/>
    <sheet name="3000m N" sheetId="7" r:id="rId7"/>
    <sheet name="Kõrgus N" sheetId="8" r:id="rId8"/>
    <sheet name="Kaugus N" sheetId="9" r:id="rId9"/>
    <sheet name="Kolmik N" sheetId="10" state="hidden" r:id="rId10"/>
    <sheet name="Kuul N" sheetId="11" r:id="rId11"/>
    <sheet name="Ketas N" sheetId="12" state="hidden" r:id="rId12"/>
    <sheet name="Oda N" sheetId="13" state="hidden" r:id="rId13"/>
    <sheet name="3000m käimine N" sheetId="14" r:id="rId14"/>
    <sheet name="Women" sheetId="15" state="hidden" r:id="rId15"/>
    <sheet name="Men" sheetId="16" state="hidden" r:id="rId16"/>
    <sheet name="Example" sheetId="17" state="hidden" r:id="rId17"/>
  </sheets>
  <definedNames>
    <definedName name="Event">'Men'!$B$2:$B$74</definedName>
    <definedName name="mile">'Men'!$C$43</definedName>
  </definedNames>
  <calcPr fullCalcOnLoad="1"/>
</workbook>
</file>

<file path=xl/sharedStrings.xml><?xml version="1.0" encoding="utf-8"?>
<sst xmlns="http://schemas.openxmlformats.org/spreadsheetml/2006/main" count="640" uniqueCount="338">
  <si>
    <t>M50m</t>
  </si>
  <si>
    <t>M55m</t>
  </si>
  <si>
    <t>M60m</t>
  </si>
  <si>
    <t>M100m</t>
  </si>
  <si>
    <t>M200m</t>
  </si>
  <si>
    <t>M300m</t>
  </si>
  <si>
    <t>M400m</t>
  </si>
  <si>
    <t>M500m</t>
  </si>
  <si>
    <t>M600m</t>
  </si>
  <si>
    <t>M800m</t>
  </si>
  <si>
    <t>M1000m</t>
  </si>
  <si>
    <t>M1500m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</si>
  <si>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</si>
  <si>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</si>
  <si>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</si>
  <si>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</si>
  <si>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</si>
  <si>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</si>
  <si>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</si>
  <si>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</si>
  <si>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</si>
  <si>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</si>
  <si>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</si>
  <si>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</si>
  <si>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</si>
  <si>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</si>
  <si>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</si>
  <si>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</si>
  <si>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</si>
  <si>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</si>
  <si>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</si>
  <si>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</si>
  <si>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</si>
  <si>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</si>
  <si>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</si>
  <si>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</si>
  <si>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</si>
  <si>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</si>
  <si>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</si>
  <si>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</si>
  <si>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</si>
  <si>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</si>
  <si>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</si>
  <si>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</si>
  <si>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M50MHur</t>
  </si>
  <si>
    <t>M55MHur</t>
  </si>
  <si>
    <t>M60MHur</t>
  </si>
  <si>
    <t>MShortHur</t>
  </si>
  <si>
    <t>MLongHur</t>
  </si>
  <si>
    <t>MSteeple.</t>
  </si>
  <si>
    <t>M1500mWalk</t>
  </si>
  <si>
    <t>MMileWalk</t>
  </si>
  <si>
    <t>M3kmWalk</t>
  </si>
  <si>
    <t>M5kmWalk</t>
  </si>
  <si>
    <t>M8kmWalk</t>
  </si>
  <si>
    <t>M10kmWalk</t>
  </si>
  <si>
    <t>M15kmWalk</t>
  </si>
  <si>
    <t>M20kmWalk</t>
  </si>
  <si>
    <t>MH.Mar.Walk</t>
  </si>
  <si>
    <t>M25kmWalk</t>
  </si>
  <si>
    <t>M30kmWalk</t>
  </si>
  <si>
    <t>M40kmWalk</t>
  </si>
  <si>
    <t>MMar.Walk</t>
  </si>
  <si>
    <t>M50kmWalk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</si>
  <si>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</si>
  <si>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</si>
  <si>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</si>
  <si>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</si>
  <si>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</si>
  <si>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</si>
  <si>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</si>
  <si>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</si>
  <si>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</si>
  <si>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F50m</t>
  </si>
  <si>
    <t>F55m</t>
  </si>
  <si>
    <t>F60m</t>
  </si>
  <si>
    <t>F100m</t>
  </si>
  <si>
    <t>F200m</t>
  </si>
  <si>
    <t>F300m</t>
  </si>
  <si>
    <t>F400m</t>
  </si>
  <si>
    <t>F500m</t>
  </si>
  <si>
    <t>F600m</t>
  </si>
  <si>
    <t>F800m</t>
  </si>
  <si>
    <t>F1000m</t>
  </si>
  <si>
    <t>F1500m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</si>
  <si>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</si>
  <si>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</si>
  <si>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</si>
  <si>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</si>
  <si>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</si>
  <si>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</si>
  <si>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</si>
  <si>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</si>
  <si>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</si>
  <si>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</si>
  <si>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</si>
  <si>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</si>
  <si>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</si>
  <si>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</si>
  <si>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</si>
  <si>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</si>
  <si>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</si>
  <si>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</si>
  <si>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</si>
  <si>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</si>
  <si>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</si>
  <si>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</si>
  <si>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</si>
  <si>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</si>
  <si>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</si>
  <si>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</si>
  <si>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</si>
  <si>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</si>
  <si>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</si>
  <si>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</si>
  <si>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</si>
  <si>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</si>
  <si>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F50FHur</t>
  </si>
  <si>
    <t>F55FHur</t>
  </si>
  <si>
    <t>F60FHur</t>
  </si>
  <si>
    <t>FShortHur</t>
  </si>
  <si>
    <t>FLongHur</t>
  </si>
  <si>
    <t>FSteeple.</t>
  </si>
  <si>
    <t>F1500mWalk</t>
  </si>
  <si>
    <t>FMileWalk</t>
  </si>
  <si>
    <t>F3kmWalk</t>
  </si>
  <si>
    <t>F5kmWalk</t>
  </si>
  <si>
    <t>F8kmWalk</t>
  </si>
  <si>
    <t>F10kmWalk</t>
  </si>
  <si>
    <t>F15kmWalk</t>
  </si>
  <si>
    <t>F20kmWalk</t>
  </si>
  <si>
    <t>FH.Mar.Walk</t>
  </si>
  <si>
    <t>F25kmWalk</t>
  </si>
  <si>
    <t>F30kmWalk</t>
  </si>
  <si>
    <t>F40kmWalk</t>
  </si>
  <si>
    <t>FMar.Walk</t>
  </si>
  <si>
    <t>F50kmWalk</t>
  </si>
  <si>
    <t>FHighJump</t>
  </si>
  <si>
    <t>FPoleVault</t>
  </si>
  <si>
    <t>FLongJump</t>
  </si>
  <si>
    <t>FTripleJump</t>
  </si>
  <si>
    <t>FHammer</t>
  </si>
  <si>
    <t>FShotput</t>
  </si>
  <si>
    <t>FDiscus</t>
  </si>
  <si>
    <t>FJavelin</t>
  </si>
  <si>
    <t>FWeight</t>
  </si>
  <si>
    <t>OC</t>
  </si>
  <si>
    <t>dist(km)</t>
  </si>
  <si>
    <t>1Mile</t>
  </si>
  <si>
    <t>Steeple</t>
  </si>
  <si>
    <t>Half.Mar</t>
  </si>
  <si>
    <t>50Hur</t>
  </si>
  <si>
    <t>55Hur</t>
  </si>
  <si>
    <t>60Hur</t>
  </si>
  <si>
    <t>1MileWalk</t>
  </si>
  <si>
    <t>Event</t>
  </si>
  <si>
    <t>age</t>
  </si>
  <si>
    <t>sex</t>
  </si>
  <si>
    <t>event</t>
  </si>
  <si>
    <t>open standard</t>
  </si>
  <si>
    <t>Example</t>
  </si>
  <si>
    <t>WMA factor</t>
  </si>
  <si>
    <t>age-std-m/s</t>
  </si>
  <si>
    <t>Kaarel</t>
  </si>
  <si>
    <t>Kaev</t>
  </si>
  <si>
    <t>Guido</t>
  </si>
  <si>
    <t>Kalev</t>
  </si>
  <si>
    <t>60m</t>
  </si>
  <si>
    <t>1000m</t>
  </si>
  <si>
    <t>100m</t>
  </si>
  <si>
    <t>Jrk</t>
  </si>
  <si>
    <t>Jooks</t>
  </si>
  <si>
    <t>Rada</t>
  </si>
  <si>
    <t xml:space="preserve"> Perekonna- ja eesnimi</t>
  </si>
  <si>
    <t>Sünniaeg</t>
  </si>
  <si>
    <t>Vanus</t>
  </si>
  <si>
    <t>Maakond</t>
  </si>
  <si>
    <t>Tulemus</t>
  </si>
  <si>
    <t>Koef.tulemus</t>
  </si>
  <si>
    <t>60m N</t>
  </si>
  <si>
    <t>KEVEK LAHTISED SISE MV 2.JUUNI 2012</t>
  </si>
  <si>
    <t>200m</t>
  </si>
  <si>
    <t>200m N</t>
  </si>
  <si>
    <t>800m</t>
  </si>
  <si>
    <t>3000m N</t>
  </si>
  <si>
    <t>3km</t>
  </si>
  <si>
    <t>Kõrgus N</t>
  </si>
  <si>
    <t>HighJump</t>
  </si>
  <si>
    <t>LongJump</t>
  </si>
  <si>
    <t>Kaugus N</t>
  </si>
  <si>
    <t>Lõpptulemus</t>
  </si>
  <si>
    <t>Kuul N</t>
  </si>
  <si>
    <t>Shotput</t>
  </si>
  <si>
    <t>K.raskus</t>
  </si>
  <si>
    <t>3000m käimine N</t>
  </si>
  <si>
    <t>3kmWalk</t>
  </si>
  <si>
    <t>800m N</t>
  </si>
  <si>
    <t>100m N</t>
  </si>
  <si>
    <t>400m N</t>
  </si>
  <si>
    <t>400m</t>
  </si>
  <si>
    <t>1500m N</t>
  </si>
  <si>
    <t>1500m</t>
  </si>
  <si>
    <t>Ketas N</t>
  </si>
  <si>
    <t>Discus</t>
  </si>
  <si>
    <t>O.raskus</t>
  </si>
  <si>
    <t>Oda N</t>
  </si>
  <si>
    <t>Javelin</t>
  </si>
  <si>
    <t>Kolmik N</t>
  </si>
  <si>
    <t>KEVEK LAHTISED SISE MV 5.DETSEMBER 2015</t>
  </si>
  <si>
    <t>TripleJump</t>
  </si>
  <si>
    <t>Viiklaid Erge</t>
  </si>
  <si>
    <t>26.03.1968</t>
  </si>
  <si>
    <t>47</t>
  </si>
  <si>
    <t>Tartu</t>
  </si>
  <si>
    <t>Faitusa Dace</t>
  </si>
  <si>
    <t>10.02.1968</t>
  </si>
  <si>
    <t>Läti</t>
  </si>
  <si>
    <t>Piir Mari</t>
  </si>
  <si>
    <t>01.08.1969</t>
  </si>
  <si>
    <t>46</t>
  </si>
  <si>
    <t>Harju</t>
  </si>
  <si>
    <t>Makarova Natalja</t>
  </si>
  <si>
    <t>05.06.1963</t>
  </si>
  <si>
    <t>52</t>
  </si>
  <si>
    <t>Babre Elga</t>
  </si>
  <si>
    <t>16.02.1973</t>
  </si>
  <si>
    <t>42</t>
  </si>
  <si>
    <t>Kedrova Alla</t>
  </si>
  <si>
    <t>09.12.1975</t>
  </si>
  <si>
    <t>39</t>
  </si>
  <si>
    <t>Dabola Daiga</t>
  </si>
  <si>
    <t>12.04.1979</t>
  </si>
  <si>
    <t>36</t>
  </si>
  <si>
    <t>Lüse Inara</t>
  </si>
  <si>
    <t>69</t>
  </si>
  <si>
    <t>Vilipson Irina</t>
  </si>
  <si>
    <t>14.12.1960</t>
  </si>
  <si>
    <t>54</t>
  </si>
  <si>
    <t>Grinberga Zinaida</t>
  </si>
  <si>
    <t>30.03.1962</t>
  </si>
  <si>
    <t>53</t>
  </si>
  <si>
    <t>Pilt Siiri</t>
  </si>
  <si>
    <t>09.01.1970</t>
  </si>
  <si>
    <t>45</t>
  </si>
  <si>
    <t>Verst Anastassia</t>
  </si>
  <si>
    <t>26.06.1980</t>
  </si>
  <si>
    <t>35</t>
  </si>
  <si>
    <t>Kutman Maret</t>
  </si>
  <si>
    <t>24.09.1934</t>
  </si>
  <si>
    <t>81</t>
  </si>
  <si>
    <t>Leppsoo Niina</t>
  </si>
  <si>
    <t>24.03.1944</t>
  </si>
  <si>
    <t>71</t>
  </si>
  <si>
    <t>Külv Mare</t>
  </si>
  <si>
    <t>15.05.1957</t>
  </si>
  <si>
    <t>58</t>
  </si>
  <si>
    <t>2kg</t>
  </si>
  <si>
    <t>3kg</t>
  </si>
  <si>
    <t>de Coppet Brigita</t>
  </si>
  <si>
    <t>18.05.1946</t>
  </si>
  <si>
    <t>Aru Anneli</t>
  </si>
  <si>
    <t>28.05.1970</t>
  </si>
  <si>
    <t>Rapla</t>
  </si>
  <si>
    <t>Ringa Helena</t>
  </si>
  <si>
    <t>09.06.1947</t>
  </si>
  <si>
    <t>68</t>
  </si>
  <si>
    <t>Latvija</t>
  </si>
  <si>
    <t>Granovskaja Piret</t>
  </si>
  <si>
    <t>13.01.1969</t>
  </si>
  <si>
    <t>Valga</t>
  </si>
  <si>
    <t>Illaru Sinikka</t>
  </si>
  <si>
    <t>08.06.1954</t>
  </si>
  <si>
    <t>61</t>
  </si>
  <si>
    <t>Soome</t>
  </si>
  <si>
    <t>Dudareva Natalja</t>
  </si>
  <si>
    <t>24.01.1971</t>
  </si>
  <si>
    <t>44</t>
  </si>
  <si>
    <t>1</t>
  </si>
  <si>
    <t>2</t>
  </si>
  <si>
    <t>3</t>
  </si>
  <si>
    <t>4</t>
  </si>
  <si>
    <t>5</t>
  </si>
  <si>
    <t>Sinikka Illaru</t>
  </si>
  <si>
    <t>4kg</t>
  </si>
  <si>
    <t>01.09.1962</t>
  </si>
  <si>
    <t>4.62</t>
  </si>
  <si>
    <t>4.60</t>
  </si>
  <si>
    <t>4.42</t>
  </si>
  <si>
    <t>4.41</t>
  </si>
  <si>
    <t>4.65</t>
  </si>
  <si>
    <t>x</t>
  </si>
  <si>
    <t>4.28</t>
  </si>
  <si>
    <t>4.55</t>
  </si>
  <si>
    <t>4.47</t>
  </si>
  <si>
    <t>4.45</t>
  </si>
  <si>
    <t>3.97</t>
  </si>
  <si>
    <t>4.32</t>
  </si>
  <si>
    <t>4.17</t>
  </si>
  <si>
    <t>4.48</t>
  </si>
  <si>
    <t>4.10</t>
  </si>
  <si>
    <t>4.29</t>
  </si>
  <si>
    <t>4.18</t>
  </si>
  <si>
    <t>4.03</t>
  </si>
  <si>
    <t>3.99</t>
  </si>
  <si>
    <t>3.66</t>
  </si>
  <si>
    <t>3.68</t>
  </si>
  <si>
    <t>3.50</t>
  </si>
  <si>
    <t>3.81</t>
  </si>
  <si>
    <t>3.73</t>
  </si>
  <si>
    <t>3.25</t>
  </si>
  <si>
    <t>6.87</t>
  </si>
  <si>
    <t>7.54</t>
  </si>
  <si>
    <t>6.68</t>
  </si>
  <si>
    <t>6.78</t>
  </si>
  <si>
    <t>7.23</t>
  </si>
  <si>
    <t>10.74</t>
  </si>
  <si>
    <t>11.00</t>
  </si>
  <si>
    <t>10.94</t>
  </si>
  <si>
    <t>10.96</t>
  </si>
  <si>
    <t>10.88</t>
  </si>
  <si>
    <t>10.85</t>
  </si>
  <si>
    <t>8.24</t>
  </si>
  <si>
    <t>7.88</t>
  </si>
  <si>
    <t>8.30</t>
  </si>
  <si>
    <t>8.43</t>
  </si>
  <si>
    <t>6.38</t>
  </si>
  <si>
    <t>6.20</t>
  </si>
  <si>
    <t>6.86</t>
  </si>
  <si>
    <t>7.02</t>
  </si>
  <si>
    <t>7.30</t>
  </si>
  <si>
    <t>7.80</t>
  </si>
  <si>
    <t>7.79</t>
  </si>
  <si>
    <t>7.45</t>
  </si>
  <si>
    <t>7.37</t>
  </si>
  <si>
    <t>7.55</t>
  </si>
  <si>
    <t>I</t>
  </si>
  <si>
    <t>6</t>
  </si>
  <si>
    <t xml:space="preserve">I 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</si>
</sst>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0000"/>
    <numFmt numFmtId="181" formatCode="\ .0000"/>
    <numFmt numFmtId="182" formatCode="0.0000"/>
    <numFmt numFmtId="183" formatCode="0.00000000000000000"/>
    <numFmt numFmtId="184" formatCode="[$-425]d\.\ mmmm\ yyyy&quot;. a.&quot;"/>
    <numFmt numFmtId="185" formatCode="[$-F400]h:mm:ss\ AM/PM"/>
    <numFmt numFmtId="186" formatCode="mm:ss.00"/>
    <numFmt numFmtId="187" formatCode="m:ss.00"/>
    <numFmt numFmtId="188" formatCode="0.000"/>
    <numFmt numFmtId="189" formatCode="ss.00"/>
    <numFmt numFmtId="190" formatCode="0.0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86" fontId="22" fillId="0" borderId="1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87" fontId="22" fillId="0" borderId="10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41" fillId="0" borderId="0" xfId="0" applyNumberFormat="1" applyFont="1" applyAlignment="1">
      <alignment/>
    </xf>
    <xf numFmtId="186" fontId="22" fillId="0" borderId="10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11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187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/>
    </xf>
    <xf numFmtId="186" fontId="22" fillId="0" borderId="0" xfId="0" applyNumberFormat="1" applyFont="1" applyAlignment="1">
      <alignment horizontal="right"/>
    </xf>
    <xf numFmtId="186" fontId="22" fillId="0" borderId="11" xfId="0" applyNumberFormat="1" applyFont="1" applyBorder="1" applyAlignment="1">
      <alignment horizontal="right"/>
    </xf>
    <xf numFmtId="186" fontId="22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/>
    </xf>
    <xf numFmtId="187" fontId="2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208</v>
      </c>
      <c r="K1" s="6"/>
      <c r="L1" t="s">
        <v>160</v>
      </c>
    </row>
    <row r="2" spans="1:11" ht="18">
      <c r="A2" s="15" t="s">
        <v>179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167</v>
      </c>
      <c r="V4" s="39"/>
      <c r="X4" s="39"/>
    </row>
    <row r="5" spans="1:24" s="28" customFormat="1" ht="15.75">
      <c r="A5" s="31" t="s">
        <v>277</v>
      </c>
      <c r="B5" s="31" t="s">
        <v>335</v>
      </c>
      <c r="C5" s="31" t="s">
        <v>336</v>
      </c>
      <c r="D5" s="37" t="s">
        <v>267</v>
      </c>
      <c r="E5" s="31" t="s">
        <v>268</v>
      </c>
      <c r="F5" s="31" t="s">
        <v>219</v>
      </c>
      <c r="G5" s="37" t="s">
        <v>269</v>
      </c>
      <c r="H5" s="33">
        <v>8.56</v>
      </c>
      <c r="I5" s="33">
        <f>WAVAFactor($M$4,F5,$M$3)</f>
        <v>0.9023000001907349</v>
      </c>
      <c r="J5" s="33">
        <v>7.7236880016326905</v>
      </c>
      <c r="K5" s="27"/>
      <c r="V5" s="39"/>
      <c r="X5" s="39"/>
    </row>
    <row r="6" spans="1:24" s="28" customFormat="1" ht="15.75">
      <c r="A6" s="11" t="s">
        <v>278</v>
      </c>
      <c r="B6" s="11" t="s">
        <v>335</v>
      </c>
      <c r="C6" s="11" t="s">
        <v>279</v>
      </c>
      <c r="D6" s="25" t="s">
        <v>214</v>
      </c>
      <c r="E6" s="11" t="s">
        <v>215</v>
      </c>
      <c r="F6" s="11" t="s">
        <v>212</v>
      </c>
      <c r="G6" s="25" t="s">
        <v>216</v>
      </c>
      <c r="H6" s="14">
        <v>8.67</v>
      </c>
      <c r="I6" s="14">
        <f>WAVAFactor($M$4,F6,$M$3)</f>
        <v>0.892799973487854</v>
      </c>
      <c r="J6" s="14">
        <v>7.740575770139694</v>
      </c>
      <c r="K6" s="27"/>
      <c r="V6" s="27"/>
      <c r="X6" s="27"/>
    </row>
    <row r="7" spans="1:24" s="28" customFormat="1" ht="15.75">
      <c r="A7" s="31" t="s">
        <v>279</v>
      </c>
      <c r="B7" s="11" t="s">
        <v>335</v>
      </c>
      <c r="C7" s="11" t="s">
        <v>280</v>
      </c>
      <c r="D7" s="25" t="s">
        <v>217</v>
      </c>
      <c r="E7" s="11" t="s">
        <v>218</v>
      </c>
      <c r="F7" s="11" t="s">
        <v>219</v>
      </c>
      <c r="G7" s="25" t="s">
        <v>220</v>
      </c>
      <c r="H7" s="14">
        <v>8.65</v>
      </c>
      <c r="I7" s="14">
        <f>WAVAFactor($M$4,F7,$M$3)</f>
        <v>0.9023000001907349</v>
      </c>
      <c r="J7" s="14">
        <v>7.804895001649857</v>
      </c>
      <c r="K7" s="27"/>
      <c r="V7" s="39"/>
      <c r="X7" s="39"/>
    </row>
    <row r="8" spans="1:24" s="28" customFormat="1" ht="15.75">
      <c r="A8" s="11" t="s">
        <v>280</v>
      </c>
      <c r="B8" s="11" t="s">
        <v>335</v>
      </c>
      <c r="C8" s="11" t="s">
        <v>281</v>
      </c>
      <c r="D8" s="25" t="s">
        <v>282</v>
      </c>
      <c r="E8" s="11" t="s">
        <v>271</v>
      </c>
      <c r="F8" s="11" t="s">
        <v>272</v>
      </c>
      <c r="G8" s="25" t="s">
        <v>273</v>
      </c>
      <c r="H8" s="14">
        <v>10.49</v>
      </c>
      <c r="I8" s="14">
        <f>WAVAFactor($M$4,F8,$M$3)</f>
        <v>0.7763000130653381</v>
      </c>
      <c r="J8" s="14">
        <v>8.143387137055397</v>
      </c>
      <c r="K8" s="27"/>
      <c r="V8" s="39"/>
      <c r="X8" s="39"/>
    </row>
    <row r="9" spans="1:24" s="28" customFormat="1" ht="15.75">
      <c r="A9" s="31" t="s">
        <v>281</v>
      </c>
      <c r="B9" s="11" t="s">
        <v>335</v>
      </c>
      <c r="C9" s="11" t="s">
        <v>278</v>
      </c>
      <c r="D9" s="25" t="s">
        <v>210</v>
      </c>
      <c r="E9" s="11" t="s">
        <v>211</v>
      </c>
      <c r="F9" s="11" t="s">
        <v>212</v>
      </c>
      <c r="G9" s="25" t="s">
        <v>213</v>
      </c>
      <c r="H9" s="14">
        <v>9.5</v>
      </c>
      <c r="I9" s="14">
        <f>WAVAFactor($M$4,F9,$M$3)</f>
        <v>0.892799973487854</v>
      </c>
      <c r="J9" s="14">
        <v>8.481599748134613</v>
      </c>
      <c r="K9" s="27"/>
      <c r="V9" s="39"/>
      <c r="X9" s="39"/>
    </row>
    <row r="10" spans="1:24" s="28" customFormat="1" ht="15.75">
      <c r="A10" s="26"/>
      <c r="B10" s="26"/>
      <c r="C10" s="26"/>
      <c r="D10" s="40"/>
      <c r="E10" s="26"/>
      <c r="F10" s="26"/>
      <c r="G10" s="40"/>
      <c r="H10" s="27"/>
      <c r="I10" s="33">
        <f aca="true" t="shared" si="0" ref="I10:I48">WAVAFactor($M$4,F10,$M$3)</f>
        <v>0.5232999920845032</v>
      </c>
      <c r="J10" s="27"/>
      <c r="K10" s="27"/>
      <c r="V10" s="39"/>
      <c r="X10" s="39"/>
    </row>
    <row r="11" spans="1:24" s="28" customFormat="1" ht="15.75">
      <c r="A11" s="26"/>
      <c r="B11" s="26"/>
      <c r="C11" s="26"/>
      <c r="D11" s="40"/>
      <c r="E11" s="26"/>
      <c r="F11" s="26"/>
      <c r="G11" s="40"/>
      <c r="H11" s="27"/>
      <c r="I11" s="14">
        <f t="shared" si="0"/>
        <v>0.5232999920845032</v>
      </c>
      <c r="J11" s="27"/>
      <c r="K11" s="27"/>
      <c r="V11" s="39"/>
      <c r="X11" s="39"/>
    </row>
    <row r="12" spans="1:24" s="28" customFormat="1" ht="15.75">
      <c r="A12" s="26"/>
      <c r="B12" s="26"/>
      <c r="C12" s="26"/>
      <c r="D12" s="40"/>
      <c r="E12" s="26"/>
      <c r="F12" s="26"/>
      <c r="G12" s="40"/>
      <c r="H12" s="27"/>
      <c r="I12" s="14">
        <f t="shared" si="0"/>
        <v>0.5232999920845032</v>
      </c>
      <c r="J12" s="27"/>
      <c r="K12" s="27"/>
      <c r="V12" s="39"/>
      <c r="X12" s="39"/>
    </row>
    <row r="13" spans="1:21" s="28" customFormat="1" ht="15.75">
      <c r="A13" s="26"/>
      <c r="B13" s="26"/>
      <c r="C13" s="26"/>
      <c r="D13" s="40"/>
      <c r="E13" s="26"/>
      <c r="F13" s="26"/>
      <c r="G13" s="40"/>
      <c r="H13" s="27"/>
      <c r="I13" s="14">
        <f t="shared" si="0"/>
        <v>0.5232999920845032</v>
      </c>
      <c r="J13" s="27"/>
      <c r="K13" s="18"/>
      <c r="S13" s="39"/>
      <c r="U13" s="39"/>
    </row>
    <row r="14" spans="1:21" s="28" customFormat="1" ht="15.75">
      <c r="A14" s="26"/>
      <c r="B14" s="26"/>
      <c r="C14" s="26"/>
      <c r="D14" s="40"/>
      <c r="E14" s="26"/>
      <c r="F14" s="26"/>
      <c r="G14" s="40"/>
      <c r="H14" s="27"/>
      <c r="I14" s="14">
        <f t="shared" si="0"/>
        <v>0.5232999920845032</v>
      </c>
      <c r="J14" s="27"/>
      <c r="K14" s="19"/>
      <c r="S14" s="39"/>
      <c r="U14" s="39"/>
    </row>
    <row r="15" spans="1:21" s="28" customFormat="1" ht="15.75">
      <c r="A15" s="26"/>
      <c r="B15" s="26"/>
      <c r="C15" s="26"/>
      <c r="D15" s="40"/>
      <c r="E15" s="26"/>
      <c r="F15" s="26"/>
      <c r="G15" s="40"/>
      <c r="H15" s="27"/>
      <c r="I15" s="14">
        <f t="shared" si="0"/>
        <v>0.5232999920845032</v>
      </c>
      <c r="J15" s="27"/>
      <c r="S15" s="39"/>
      <c r="U15" s="39"/>
    </row>
    <row r="16" spans="1:20" s="28" customFormat="1" ht="15.75">
      <c r="A16" s="26"/>
      <c r="B16" s="26"/>
      <c r="C16" s="26"/>
      <c r="D16" s="40"/>
      <c r="E16" s="26"/>
      <c r="F16" s="26"/>
      <c r="G16" s="40"/>
      <c r="H16" s="27"/>
      <c r="I16" s="14">
        <f t="shared" si="0"/>
        <v>0.5232999920845032</v>
      </c>
      <c r="J16" s="27"/>
      <c r="R16" s="39"/>
      <c r="T16" s="39"/>
    </row>
    <row r="17" spans="1:20" s="28" customFormat="1" ht="15.75">
      <c r="A17" s="26"/>
      <c r="B17" s="26"/>
      <c r="C17" s="26"/>
      <c r="D17" s="40"/>
      <c r="E17" s="26"/>
      <c r="F17" s="26"/>
      <c r="G17" s="40"/>
      <c r="H17" s="27"/>
      <c r="I17" s="14">
        <f t="shared" si="0"/>
        <v>0.5232999920845032</v>
      </c>
      <c r="J17" s="27"/>
      <c r="R17" s="39"/>
      <c r="T17" s="39"/>
    </row>
    <row r="18" spans="1:20" s="28" customFormat="1" ht="15.75">
      <c r="A18" s="26"/>
      <c r="B18" s="26"/>
      <c r="C18" s="26"/>
      <c r="D18" s="40"/>
      <c r="E18" s="26"/>
      <c r="F18" s="26"/>
      <c r="G18" s="40"/>
      <c r="H18" s="27"/>
      <c r="I18" s="14">
        <f t="shared" si="0"/>
        <v>0.5232999920845032</v>
      </c>
      <c r="J18" s="27"/>
      <c r="R18" s="39"/>
      <c r="T18" s="39"/>
    </row>
    <row r="19" spans="1:20" s="28" customFormat="1" ht="15.75">
      <c r="A19" s="26"/>
      <c r="B19" s="26"/>
      <c r="C19" s="26"/>
      <c r="D19" s="40"/>
      <c r="E19" s="26"/>
      <c r="F19" s="26"/>
      <c r="G19" s="40"/>
      <c r="H19" s="27"/>
      <c r="I19" s="14">
        <f t="shared" si="0"/>
        <v>0.5232999920845032</v>
      </c>
      <c r="J19" s="27"/>
      <c r="R19" s="39"/>
      <c r="T19" s="39"/>
    </row>
    <row r="20" spans="1:20" s="28" customFormat="1" ht="15.75">
      <c r="A20" s="26"/>
      <c r="B20" s="26"/>
      <c r="C20" s="26"/>
      <c r="D20" s="40"/>
      <c r="E20" s="26"/>
      <c r="F20" s="26"/>
      <c r="G20" s="40"/>
      <c r="H20" s="27"/>
      <c r="I20" s="14">
        <f t="shared" si="0"/>
        <v>0.5232999920845032</v>
      </c>
      <c r="J20" s="27"/>
      <c r="R20" s="39"/>
      <c r="T20" s="39"/>
    </row>
    <row r="21" spans="1:20" s="28" customFormat="1" ht="15.75">
      <c r="A21" s="26"/>
      <c r="B21" s="26"/>
      <c r="C21" s="26"/>
      <c r="D21" s="40"/>
      <c r="E21" s="26"/>
      <c r="F21" s="26"/>
      <c r="G21" s="40"/>
      <c r="H21" s="27"/>
      <c r="I21" s="14">
        <f t="shared" si="0"/>
        <v>0.5232999920845032</v>
      </c>
      <c r="J21" s="27"/>
      <c r="R21" s="39"/>
      <c r="T21" s="39"/>
    </row>
    <row r="22" spans="1:20" s="28" customFormat="1" ht="15.75">
      <c r="A22" s="26"/>
      <c r="B22" s="26"/>
      <c r="C22" s="26"/>
      <c r="D22" s="40"/>
      <c r="E22" s="26"/>
      <c r="F22" s="26"/>
      <c r="G22" s="40"/>
      <c r="H22" s="27"/>
      <c r="I22" s="14">
        <f t="shared" si="0"/>
        <v>0.5232999920845032</v>
      </c>
      <c r="J22" s="27"/>
      <c r="R22" s="39"/>
      <c r="T22" s="39"/>
    </row>
    <row r="23" spans="1:20" s="28" customFormat="1" ht="15.75">
      <c r="A23" s="26"/>
      <c r="B23" s="26"/>
      <c r="C23" s="26"/>
      <c r="D23" s="40"/>
      <c r="E23" s="26"/>
      <c r="F23" s="26"/>
      <c r="G23" s="40"/>
      <c r="H23" s="27"/>
      <c r="I23" s="14">
        <f t="shared" si="0"/>
        <v>0.5232999920845032</v>
      </c>
      <c r="J23" s="27"/>
      <c r="R23" s="39"/>
      <c r="T23" s="39"/>
    </row>
    <row r="24" spans="1:14" s="28" customFormat="1" ht="15.75">
      <c r="A24" s="26"/>
      <c r="B24" s="26"/>
      <c r="C24" s="26"/>
      <c r="D24" s="40"/>
      <c r="E24" s="26"/>
      <c r="F24" s="26"/>
      <c r="G24" s="40"/>
      <c r="H24" s="27"/>
      <c r="I24" s="14">
        <f t="shared" si="0"/>
        <v>0.5232999920845032</v>
      </c>
      <c r="J24" s="27"/>
      <c r="L24" s="39"/>
      <c r="N24" s="39"/>
    </row>
    <row r="25" spans="1:14" s="28" customFormat="1" ht="15.75">
      <c r="A25" s="26"/>
      <c r="B25" s="26"/>
      <c r="C25" s="26"/>
      <c r="D25" s="40"/>
      <c r="E25" s="26"/>
      <c r="F25" s="26"/>
      <c r="G25" s="40"/>
      <c r="H25" s="27"/>
      <c r="I25" s="14">
        <f t="shared" si="0"/>
        <v>0.5232999920845032</v>
      </c>
      <c r="J25" s="27"/>
      <c r="L25" s="39"/>
      <c r="N25" s="39"/>
    </row>
    <row r="26" spans="1:10" s="28" customFormat="1" ht="15.75">
      <c r="A26" s="26"/>
      <c r="B26" s="26"/>
      <c r="C26" s="26"/>
      <c r="D26" s="40"/>
      <c r="E26" s="26"/>
      <c r="F26" s="26"/>
      <c r="G26" s="40"/>
      <c r="H26" s="27"/>
      <c r="I26" s="14">
        <f t="shared" si="0"/>
        <v>0.5232999920845032</v>
      </c>
      <c r="J26" s="27"/>
    </row>
    <row r="27" spans="1:10" s="28" customFormat="1" ht="15.75">
      <c r="A27" s="26"/>
      <c r="B27" s="26"/>
      <c r="C27" s="26"/>
      <c r="D27" s="40"/>
      <c r="E27" s="26"/>
      <c r="F27" s="26"/>
      <c r="G27" s="40"/>
      <c r="H27" s="27"/>
      <c r="I27" s="14">
        <f t="shared" si="0"/>
        <v>0.5232999920845032</v>
      </c>
      <c r="J27" s="27"/>
    </row>
    <row r="28" spans="1:10" s="28" customFormat="1" ht="15.75">
      <c r="A28" s="26"/>
      <c r="B28" s="26"/>
      <c r="C28" s="26"/>
      <c r="D28" s="40"/>
      <c r="E28" s="26"/>
      <c r="F28" s="26"/>
      <c r="G28" s="40"/>
      <c r="H28" s="27"/>
      <c r="I28" s="14">
        <f t="shared" si="0"/>
        <v>0.5232999920845032</v>
      </c>
      <c r="J28" s="27"/>
    </row>
    <row r="29" spans="1:10" s="28" customFormat="1" ht="15.75">
      <c r="A29" s="26"/>
      <c r="B29" s="26"/>
      <c r="C29" s="26"/>
      <c r="D29" s="40"/>
      <c r="E29" s="26"/>
      <c r="F29" s="26"/>
      <c r="G29" s="40"/>
      <c r="H29" s="27"/>
      <c r="I29" s="14">
        <f t="shared" si="0"/>
        <v>0.5232999920845032</v>
      </c>
      <c r="J29" s="27"/>
    </row>
    <row r="30" spans="1:10" s="28" customFormat="1" ht="15.75">
      <c r="A30" s="26"/>
      <c r="B30" s="26"/>
      <c r="C30" s="26"/>
      <c r="D30" s="40"/>
      <c r="E30" s="26"/>
      <c r="F30" s="26"/>
      <c r="G30" s="40"/>
      <c r="H30" s="27"/>
      <c r="I30" s="14">
        <f t="shared" si="0"/>
        <v>0.5232999920845032</v>
      </c>
      <c r="J30" s="27"/>
    </row>
    <row r="31" spans="1:10" s="28" customFormat="1" ht="15.75">
      <c r="A31" s="26"/>
      <c r="B31" s="26"/>
      <c r="C31" s="26"/>
      <c r="D31" s="40"/>
      <c r="E31" s="26"/>
      <c r="F31" s="26"/>
      <c r="G31" s="40"/>
      <c r="H31" s="27"/>
      <c r="I31" s="14">
        <f t="shared" si="0"/>
        <v>0.5232999920845032</v>
      </c>
      <c r="J31" s="27"/>
    </row>
    <row r="32" spans="1:10" s="28" customFormat="1" ht="15.75">
      <c r="A32" s="26"/>
      <c r="B32" s="26"/>
      <c r="C32" s="26"/>
      <c r="D32" s="40"/>
      <c r="E32" s="26"/>
      <c r="F32" s="26"/>
      <c r="G32" s="40"/>
      <c r="H32" s="27"/>
      <c r="I32" s="14">
        <f t="shared" si="0"/>
        <v>0.5232999920845032</v>
      </c>
      <c r="J32" s="27"/>
    </row>
    <row r="33" spans="1:10" s="28" customFormat="1" ht="15.75">
      <c r="A33" s="10"/>
      <c r="B33" s="10"/>
      <c r="C33" s="10"/>
      <c r="D33" s="35"/>
      <c r="E33" s="10"/>
      <c r="F33" s="10"/>
      <c r="G33" s="35"/>
      <c r="H33" s="8"/>
      <c r="I33" s="14">
        <f t="shared" si="0"/>
        <v>0.5232999920845032</v>
      </c>
      <c r="J33" s="8"/>
    </row>
    <row r="34" spans="1:10" s="28" customFormat="1" ht="15.75">
      <c r="A34" s="10"/>
      <c r="B34" s="10"/>
      <c r="C34" s="10"/>
      <c r="D34" s="35"/>
      <c r="E34" s="10"/>
      <c r="F34" s="10"/>
      <c r="G34" s="35"/>
      <c r="H34" s="8"/>
      <c r="I34" s="14">
        <f t="shared" si="0"/>
        <v>0.5232999920845032</v>
      </c>
      <c r="J34" s="8"/>
    </row>
    <row r="35" spans="1:10" s="28" customFormat="1" ht="15.75">
      <c r="A35" s="10"/>
      <c r="B35" s="10"/>
      <c r="C35" s="10"/>
      <c r="D35" s="35"/>
      <c r="E35" s="10"/>
      <c r="F35" s="10"/>
      <c r="G35" s="35"/>
      <c r="H35" s="8"/>
      <c r="I35" s="14">
        <f t="shared" si="0"/>
        <v>0.5232999920845032</v>
      </c>
      <c r="J35" s="8"/>
    </row>
    <row r="36" spans="1:10" s="28" customFormat="1" ht="15.75">
      <c r="A36" s="10"/>
      <c r="B36" s="10"/>
      <c r="C36" s="10"/>
      <c r="D36" s="9"/>
      <c r="E36" s="10"/>
      <c r="F36" s="10"/>
      <c r="G36" s="35"/>
      <c r="H36" s="8"/>
      <c r="I36" s="14">
        <f t="shared" si="0"/>
        <v>0.5232999920845032</v>
      </c>
      <c r="J36" s="8"/>
    </row>
    <row r="37" spans="1:10" s="28" customFormat="1" ht="15.75">
      <c r="A37" s="10"/>
      <c r="B37" s="10"/>
      <c r="C37" s="10"/>
      <c r="D37" s="9"/>
      <c r="E37" s="10"/>
      <c r="F37" s="10"/>
      <c r="G37" s="35"/>
      <c r="H37" s="8"/>
      <c r="I37" s="14">
        <f t="shared" si="0"/>
        <v>0.5232999920845032</v>
      </c>
      <c r="J37" s="8"/>
    </row>
    <row r="38" spans="1:10" s="28" customFormat="1" ht="15.75">
      <c r="A38" s="10"/>
      <c r="B38" s="10"/>
      <c r="C38" s="10"/>
      <c r="D38" s="9"/>
      <c r="E38" s="10"/>
      <c r="F38" s="10"/>
      <c r="G38" s="35"/>
      <c r="H38" s="8"/>
      <c r="I38" s="14">
        <f t="shared" si="0"/>
        <v>0.5232999920845032</v>
      </c>
      <c r="J38" s="8"/>
    </row>
    <row r="39" spans="1:10" s="28" customFormat="1" ht="15.75">
      <c r="A39" s="10"/>
      <c r="B39" s="10"/>
      <c r="C39" s="10"/>
      <c r="D39" s="9"/>
      <c r="E39" s="10"/>
      <c r="F39" s="10"/>
      <c r="G39" s="35"/>
      <c r="H39" s="8"/>
      <c r="I39" s="14">
        <f t="shared" si="0"/>
        <v>0.5232999920845032</v>
      </c>
      <c r="J39" s="8"/>
    </row>
    <row r="40" spans="1:10" s="28" customFormat="1" ht="15.75">
      <c r="A40" s="10"/>
      <c r="B40" s="10"/>
      <c r="C40" s="10"/>
      <c r="D40" s="9"/>
      <c r="E40" s="10"/>
      <c r="F40" s="10"/>
      <c r="G40" s="35"/>
      <c r="H40" s="8"/>
      <c r="I40" s="14">
        <f t="shared" si="0"/>
        <v>0.5232999920845032</v>
      </c>
      <c r="J40" s="8"/>
    </row>
    <row r="41" spans="1:10" s="28" customFormat="1" ht="15.75">
      <c r="A41" s="10"/>
      <c r="B41" s="10"/>
      <c r="C41" s="10"/>
      <c r="D41" s="9"/>
      <c r="E41" s="10"/>
      <c r="F41" s="10"/>
      <c r="G41" s="35"/>
      <c r="H41" s="8"/>
      <c r="I41" s="14">
        <f t="shared" si="0"/>
        <v>0.5232999920845032</v>
      </c>
      <c r="J41" s="8"/>
    </row>
    <row r="42" spans="1:10" s="28" customFormat="1" ht="15.75">
      <c r="A42" s="10"/>
      <c r="B42" s="10"/>
      <c r="C42" s="10"/>
      <c r="D42" s="9"/>
      <c r="E42" s="10"/>
      <c r="F42" s="10"/>
      <c r="G42" s="35"/>
      <c r="H42" s="8"/>
      <c r="I42" s="14">
        <f t="shared" si="0"/>
        <v>0.5232999920845032</v>
      </c>
      <c r="J42" s="8"/>
    </row>
    <row r="43" spans="1:10" s="28" customFormat="1" ht="15.75">
      <c r="A43" s="10"/>
      <c r="B43" s="10"/>
      <c r="C43" s="10"/>
      <c r="D43" s="9"/>
      <c r="E43" s="10"/>
      <c r="F43" s="10"/>
      <c r="G43" s="35"/>
      <c r="H43" s="8"/>
      <c r="I43" s="14">
        <f t="shared" si="0"/>
        <v>0.5232999920845032</v>
      </c>
      <c r="J43" s="8"/>
    </row>
    <row r="44" spans="1:10" s="28" customFormat="1" ht="15.75">
      <c r="A44" s="10"/>
      <c r="B44" s="10"/>
      <c r="C44" s="10"/>
      <c r="D44" s="9"/>
      <c r="E44" s="10"/>
      <c r="F44" s="10"/>
      <c r="G44" s="35"/>
      <c r="H44" s="8"/>
      <c r="I44" s="14">
        <f t="shared" si="0"/>
        <v>0.5232999920845032</v>
      </c>
      <c r="J44" s="8"/>
    </row>
    <row r="45" spans="1:10" s="28" customFormat="1" ht="15.75">
      <c r="A45" s="10"/>
      <c r="B45" s="10"/>
      <c r="C45" s="10"/>
      <c r="D45" s="9"/>
      <c r="E45" s="9"/>
      <c r="F45" s="9"/>
      <c r="G45" s="35"/>
      <c r="H45" s="8"/>
      <c r="I45" s="14">
        <f t="shared" si="0"/>
        <v>0.5232999920845032</v>
      </c>
      <c r="J45" s="8"/>
    </row>
    <row r="46" spans="1:10" s="28" customFormat="1" ht="15.75">
      <c r="A46" s="10"/>
      <c r="B46" s="10"/>
      <c r="C46" s="10"/>
      <c r="D46" s="9"/>
      <c r="E46" s="9"/>
      <c r="F46" s="9"/>
      <c r="G46" s="9"/>
      <c r="H46" s="8"/>
      <c r="I46" s="14">
        <f t="shared" si="0"/>
        <v>0.5232999920845032</v>
      </c>
      <c r="J46" s="8"/>
    </row>
    <row r="47" spans="1:10" s="28" customFormat="1" ht="15.75">
      <c r="A47" s="10"/>
      <c r="B47" s="10"/>
      <c r="C47" s="10"/>
      <c r="D47" s="9"/>
      <c r="E47" s="9"/>
      <c r="F47" s="9"/>
      <c r="G47" s="9"/>
      <c r="H47" s="8"/>
      <c r="I47" s="14">
        <f t="shared" si="0"/>
        <v>0.5232999920845032</v>
      </c>
      <c r="J47" s="8"/>
    </row>
    <row r="48" spans="1:10" s="28" customFormat="1" ht="15.75">
      <c r="A48" s="10"/>
      <c r="B48" s="10"/>
      <c r="C48" s="10"/>
      <c r="D48" s="9"/>
      <c r="E48" s="9"/>
      <c r="F48" s="9"/>
      <c r="G48" s="9"/>
      <c r="H48" s="8"/>
      <c r="I48" s="14">
        <f t="shared" si="0"/>
        <v>0.5232999920845032</v>
      </c>
      <c r="J48" s="8"/>
    </row>
    <row r="49" spans="1:10" s="28" customFormat="1" ht="15.75">
      <c r="A49" s="10"/>
      <c r="B49" s="10"/>
      <c r="C49" s="10"/>
      <c r="D49" s="9"/>
      <c r="E49" s="9"/>
      <c r="F49" s="9"/>
      <c r="G49" s="9"/>
      <c r="H49" s="8"/>
      <c r="I49" s="14">
        <f aca="true" t="shared" si="1" ref="I49:I100">WAVAFactor($M$4,F49,$M$3)</f>
        <v>0.5232999920845032</v>
      </c>
      <c r="J49" s="8"/>
    </row>
    <row r="50" spans="1:10" s="28" customFormat="1" ht="15.75">
      <c r="A50" s="10"/>
      <c r="B50" s="10"/>
      <c r="C50" s="10"/>
      <c r="D50" s="9"/>
      <c r="E50" s="9"/>
      <c r="F50" s="9"/>
      <c r="G50" s="9"/>
      <c r="H50" s="8"/>
      <c r="I50" s="14">
        <f t="shared" si="1"/>
        <v>0.5232999920845032</v>
      </c>
      <c r="J50" s="8"/>
    </row>
    <row r="51" spans="1:10" s="28" customFormat="1" ht="15.75">
      <c r="A51" s="10"/>
      <c r="B51" s="10"/>
      <c r="C51" s="10"/>
      <c r="D51" s="9"/>
      <c r="E51" s="9"/>
      <c r="F51" s="9"/>
      <c r="G51" s="9"/>
      <c r="H51" s="8"/>
      <c r="I51" s="14">
        <f t="shared" si="1"/>
        <v>0.5232999920845032</v>
      </c>
      <c r="J51" s="8"/>
    </row>
    <row r="52" spans="1:10" s="28" customFormat="1" ht="15.75">
      <c r="A52" s="10"/>
      <c r="B52" s="10"/>
      <c r="C52" s="10"/>
      <c r="D52" s="9"/>
      <c r="E52" s="9"/>
      <c r="F52" s="9"/>
      <c r="G52" s="9"/>
      <c r="H52" s="8"/>
      <c r="I52" s="14">
        <f t="shared" si="1"/>
        <v>0.5232999920845032</v>
      </c>
      <c r="J52" s="8"/>
    </row>
    <row r="53" spans="1:10" s="20" customFormat="1" ht="15.75">
      <c r="A53" s="10"/>
      <c r="B53" s="10"/>
      <c r="C53" s="10"/>
      <c r="D53" s="9"/>
      <c r="E53" s="9"/>
      <c r="F53" s="9"/>
      <c r="G53" s="9"/>
      <c r="H53" s="8"/>
      <c r="I53" s="14">
        <f t="shared" si="1"/>
        <v>0.5232999920845032</v>
      </c>
      <c r="J53" s="8"/>
    </row>
    <row r="54" spans="1:10" s="20" customFormat="1" ht="15.75">
      <c r="A54" s="10"/>
      <c r="B54" s="10"/>
      <c r="C54" s="10"/>
      <c r="D54" s="9"/>
      <c r="E54" s="9"/>
      <c r="F54" s="9"/>
      <c r="G54" s="9"/>
      <c r="H54" s="8"/>
      <c r="I54" s="14">
        <f t="shared" si="1"/>
        <v>0.5232999920845032</v>
      </c>
      <c r="J54" s="8"/>
    </row>
    <row r="55" spans="1:10" s="20" customFormat="1" ht="15.75">
      <c r="A55" s="10"/>
      <c r="B55" s="10"/>
      <c r="C55" s="10"/>
      <c r="D55" s="9"/>
      <c r="E55" s="9"/>
      <c r="F55" s="9"/>
      <c r="G55" s="9"/>
      <c r="H55" s="8"/>
      <c r="I55" s="14">
        <f t="shared" si="1"/>
        <v>0.5232999920845032</v>
      </c>
      <c r="J55" s="8"/>
    </row>
    <row r="56" spans="1:10" s="20" customFormat="1" ht="15.75">
      <c r="A56" s="10"/>
      <c r="B56" s="10"/>
      <c r="C56" s="10"/>
      <c r="D56" s="9"/>
      <c r="E56" s="9"/>
      <c r="F56" s="9"/>
      <c r="G56" s="9"/>
      <c r="H56" s="8"/>
      <c r="I56" s="14">
        <f t="shared" si="1"/>
        <v>0.5232999920845032</v>
      </c>
      <c r="J56" s="8"/>
    </row>
    <row r="57" spans="1:10" s="20" customFormat="1" ht="15.75">
      <c r="A57" s="10"/>
      <c r="B57" s="10"/>
      <c r="C57" s="10"/>
      <c r="D57" s="9"/>
      <c r="E57" s="9"/>
      <c r="F57" s="9"/>
      <c r="G57" s="9"/>
      <c r="H57" s="8"/>
      <c r="I57" s="14">
        <f t="shared" si="1"/>
        <v>0.5232999920845032</v>
      </c>
      <c r="J57" s="8"/>
    </row>
    <row r="58" spans="1:10" s="20" customFormat="1" ht="15.75">
      <c r="A58" s="10"/>
      <c r="B58" s="10"/>
      <c r="C58" s="10"/>
      <c r="D58" s="9"/>
      <c r="E58" s="9"/>
      <c r="F58" s="9"/>
      <c r="G58" s="9"/>
      <c r="H58" s="8"/>
      <c r="I58" s="14">
        <f t="shared" si="1"/>
        <v>0.5232999920845032</v>
      </c>
      <c r="J58" s="8"/>
    </row>
    <row r="59" spans="1:10" s="20" customFormat="1" ht="15.75">
      <c r="A59" s="10"/>
      <c r="B59" s="10"/>
      <c r="C59" s="10"/>
      <c r="D59" s="9"/>
      <c r="E59" s="9"/>
      <c r="F59" s="9"/>
      <c r="G59" s="9"/>
      <c r="H59" s="8"/>
      <c r="I59" s="14">
        <f t="shared" si="1"/>
        <v>0.5232999920845032</v>
      </c>
      <c r="J59" s="8"/>
    </row>
    <row r="60" spans="1:10" s="20" customFormat="1" ht="15.75">
      <c r="A60" s="10"/>
      <c r="B60" s="10"/>
      <c r="C60" s="10"/>
      <c r="D60" s="9"/>
      <c r="E60" s="9"/>
      <c r="F60" s="9"/>
      <c r="G60" s="9"/>
      <c r="H60" s="8"/>
      <c r="I60" s="14">
        <f t="shared" si="1"/>
        <v>0.5232999920845032</v>
      </c>
      <c r="J60" s="8"/>
    </row>
    <row r="61" spans="1:10" s="20" customFormat="1" ht="15.75">
      <c r="A61" s="10"/>
      <c r="B61" s="10"/>
      <c r="C61" s="10"/>
      <c r="D61" s="9"/>
      <c r="E61" s="9"/>
      <c r="F61" s="9"/>
      <c r="G61" s="9"/>
      <c r="H61" s="8"/>
      <c r="I61" s="14">
        <f t="shared" si="1"/>
        <v>0.5232999920845032</v>
      </c>
      <c r="J61" s="8"/>
    </row>
    <row r="62" spans="1:10" s="20" customFormat="1" ht="15.75">
      <c r="A62" s="10"/>
      <c r="B62" s="10"/>
      <c r="C62" s="10"/>
      <c r="D62" s="9"/>
      <c r="E62" s="9"/>
      <c r="F62" s="9"/>
      <c r="G62" s="9"/>
      <c r="H62" s="8"/>
      <c r="I62" s="14">
        <f t="shared" si="1"/>
        <v>0.5232999920845032</v>
      </c>
      <c r="J62" s="8"/>
    </row>
    <row r="63" spans="1:10" s="20" customFormat="1" ht="15.75">
      <c r="A63" s="10"/>
      <c r="B63" s="9"/>
      <c r="C63" s="9"/>
      <c r="D63" s="9"/>
      <c r="E63" s="9"/>
      <c r="F63" s="9"/>
      <c r="G63" s="9"/>
      <c r="H63" s="8"/>
      <c r="I63" s="14">
        <f t="shared" si="1"/>
        <v>0.5232999920845032</v>
      </c>
      <c r="J63" s="8"/>
    </row>
    <row r="64" spans="1:10" s="20" customFormat="1" ht="15.75">
      <c r="A64" s="10"/>
      <c r="B64" s="9"/>
      <c r="C64" s="9"/>
      <c r="D64" s="9"/>
      <c r="E64" s="9"/>
      <c r="F64" s="9"/>
      <c r="G64" s="9"/>
      <c r="H64" s="8"/>
      <c r="I64" s="14">
        <f t="shared" si="1"/>
        <v>0.5232999920845032</v>
      </c>
      <c r="J64" s="8"/>
    </row>
    <row r="65" spans="8:10" ht="15.75">
      <c r="H65" s="8"/>
      <c r="I65" s="14">
        <f t="shared" si="1"/>
        <v>0.5232999920845032</v>
      </c>
      <c r="J65" s="8"/>
    </row>
    <row r="66" spans="8:10" ht="15.75">
      <c r="H66" s="8"/>
      <c r="I66" s="14">
        <f t="shared" si="1"/>
        <v>0.5232999920845032</v>
      </c>
      <c r="J66" s="8"/>
    </row>
    <row r="67" spans="8:10" ht="15.75">
      <c r="H67" s="8"/>
      <c r="I67" s="14">
        <f t="shared" si="1"/>
        <v>0.5232999920845032</v>
      </c>
      <c r="J67" s="8"/>
    </row>
    <row r="68" spans="8:10" ht="15.75">
      <c r="H68" s="8"/>
      <c r="I68" s="14">
        <f t="shared" si="1"/>
        <v>0.5232999920845032</v>
      </c>
      <c r="J68" s="8"/>
    </row>
    <row r="69" spans="8:10" ht="15.75">
      <c r="H69" s="8"/>
      <c r="I69" s="14">
        <f t="shared" si="1"/>
        <v>0.5232999920845032</v>
      </c>
      <c r="J69" s="8"/>
    </row>
    <row r="70" spans="8:10" ht="15.75">
      <c r="H70" s="8"/>
      <c r="I70" s="14">
        <f t="shared" si="1"/>
        <v>0.5232999920845032</v>
      </c>
      <c r="J70" s="8"/>
    </row>
    <row r="71" spans="8:10" ht="15.75">
      <c r="H71" s="8"/>
      <c r="I71" s="14">
        <f t="shared" si="1"/>
        <v>0.5232999920845032</v>
      </c>
      <c r="J71" s="8"/>
    </row>
    <row r="72" spans="8:10" ht="15.75">
      <c r="H72" s="8"/>
      <c r="I72" s="14">
        <f t="shared" si="1"/>
        <v>0.5232999920845032</v>
      </c>
      <c r="J72" s="8"/>
    </row>
    <row r="73" spans="8:10" ht="15.75">
      <c r="H73" s="8"/>
      <c r="I73" s="14">
        <f t="shared" si="1"/>
        <v>0.5232999920845032</v>
      </c>
      <c r="J73" s="8"/>
    </row>
    <row r="74" spans="8:10" ht="15.75">
      <c r="H74" s="8"/>
      <c r="I74" s="14">
        <f t="shared" si="1"/>
        <v>0.5232999920845032</v>
      </c>
      <c r="J74" s="8"/>
    </row>
    <row r="75" spans="8:10" ht="15.75">
      <c r="H75" s="8"/>
      <c r="I75" s="14">
        <f t="shared" si="1"/>
        <v>0.5232999920845032</v>
      </c>
      <c r="J75" s="8"/>
    </row>
    <row r="76" spans="8:10" ht="15.75">
      <c r="H76" s="8"/>
      <c r="I76" s="14">
        <f t="shared" si="1"/>
        <v>0.5232999920845032</v>
      </c>
      <c r="J76" s="8"/>
    </row>
    <row r="77" spans="8:10" ht="15.75">
      <c r="H77" s="8"/>
      <c r="I77" s="14">
        <f t="shared" si="1"/>
        <v>0.5232999920845032</v>
      </c>
      <c r="J77" s="8"/>
    </row>
    <row r="78" spans="8:10" ht="15.75">
      <c r="H78" s="8"/>
      <c r="I78" s="14">
        <f t="shared" si="1"/>
        <v>0.5232999920845032</v>
      </c>
      <c r="J78" s="8"/>
    </row>
    <row r="79" ht="15.75">
      <c r="I79" s="14">
        <f t="shared" si="1"/>
        <v>0.5232999920845032</v>
      </c>
    </row>
    <row r="80" ht="15.75">
      <c r="I80" s="14">
        <f t="shared" si="1"/>
        <v>0.5232999920845032</v>
      </c>
    </row>
    <row r="81" ht="15.75">
      <c r="I81" s="14">
        <f t="shared" si="1"/>
        <v>0.5232999920845032</v>
      </c>
    </row>
    <row r="82" ht="15.75">
      <c r="I82" s="14">
        <f t="shared" si="1"/>
        <v>0.5232999920845032</v>
      </c>
    </row>
    <row r="83" ht="15.75">
      <c r="I83" s="14">
        <f t="shared" si="1"/>
        <v>0.5232999920845032</v>
      </c>
    </row>
    <row r="84" ht="15.75">
      <c r="I84" s="14">
        <f t="shared" si="1"/>
        <v>0.5232999920845032</v>
      </c>
    </row>
    <row r="85" ht="15.75">
      <c r="I85" s="14">
        <f t="shared" si="1"/>
        <v>0.5232999920845032</v>
      </c>
    </row>
    <row r="86" ht="15.75">
      <c r="I86" s="14">
        <f t="shared" si="1"/>
        <v>0.5232999920845032</v>
      </c>
    </row>
    <row r="87" ht="15.75">
      <c r="I87" s="14">
        <f t="shared" si="1"/>
        <v>0.5232999920845032</v>
      </c>
    </row>
    <row r="88" ht="15.75">
      <c r="I88" s="14">
        <f t="shared" si="1"/>
        <v>0.5232999920845032</v>
      </c>
    </row>
    <row r="89" ht="15.75">
      <c r="I89" s="14">
        <f t="shared" si="1"/>
        <v>0.5232999920845032</v>
      </c>
    </row>
    <row r="90" ht="15.75">
      <c r="I90" s="14">
        <f t="shared" si="1"/>
        <v>0.5232999920845032</v>
      </c>
    </row>
    <row r="91" ht="15.75">
      <c r="I91" s="14">
        <f t="shared" si="1"/>
        <v>0.5232999920845032</v>
      </c>
    </row>
    <row r="92" ht="15.75">
      <c r="I92" s="14">
        <f t="shared" si="1"/>
        <v>0.5232999920845032</v>
      </c>
    </row>
    <row r="93" ht="15.75">
      <c r="I93" s="14">
        <f t="shared" si="1"/>
        <v>0.5232999920845032</v>
      </c>
    </row>
    <row r="94" ht="15.75">
      <c r="I94" s="14">
        <f t="shared" si="1"/>
        <v>0.5232999920845032</v>
      </c>
    </row>
    <row r="95" ht="15.75">
      <c r="I95" s="14">
        <f t="shared" si="1"/>
        <v>0.5232999920845032</v>
      </c>
    </row>
    <row r="96" ht="15.75">
      <c r="I96" s="14">
        <f t="shared" si="1"/>
        <v>0.5232999920845032</v>
      </c>
    </row>
    <row r="97" ht="15.75">
      <c r="I97" s="14">
        <f t="shared" si="1"/>
        <v>0.5232999920845032</v>
      </c>
    </row>
    <row r="98" ht="15.75">
      <c r="I98" s="14">
        <f t="shared" si="1"/>
        <v>0.5232999920845032</v>
      </c>
    </row>
    <row r="99" ht="15.75">
      <c r="I99" s="14">
        <f t="shared" si="1"/>
        <v>0.5232999920845032</v>
      </c>
    </row>
    <row r="100" ht="15.75">
      <c r="I100" s="14">
        <f t="shared" si="1"/>
        <v>0.5232999920845032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10" customWidth="1"/>
    <col min="2" max="2" width="27.421875" style="9" customWidth="1"/>
    <col min="3" max="3" width="12.421875" style="9" customWidth="1"/>
    <col min="4" max="4" width="7.57421875" style="9" customWidth="1"/>
    <col min="5" max="5" width="11.71093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customWidth="1"/>
    <col min="16" max="18" width="9.140625" style="0" hidden="1" customWidth="1"/>
    <col min="19" max="19" width="18.140625" style="0" customWidth="1"/>
  </cols>
  <sheetData>
    <row r="1" spans="1:16" ht="18">
      <c r="A1" s="15" t="s">
        <v>208</v>
      </c>
      <c r="O1" s="6"/>
      <c r="P1" t="s">
        <v>160</v>
      </c>
    </row>
    <row r="2" spans="1:15" ht="18">
      <c r="A2" s="15" t="s">
        <v>207</v>
      </c>
      <c r="O2" s="5"/>
    </row>
    <row r="3" spans="15:28" ht="15"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/>
      <c r="G4" s="34"/>
      <c r="H4" s="34"/>
      <c r="I4" s="34"/>
      <c r="J4" s="34"/>
      <c r="K4" s="34"/>
      <c r="L4" s="34" t="s">
        <v>190</v>
      </c>
      <c r="M4" s="34"/>
      <c r="N4" s="34" t="s">
        <v>178</v>
      </c>
      <c r="O4" s="27"/>
      <c r="P4" s="28" t="s">
        <v>158</v>
      </c>
      <c r="Q4" s="28" t="s">
        <v>209</v>
      </c>
      <c r="Z4" s="39"/>
      <c r="AB4" s="39"/>
    </row>
    <row r="5" spans="1:28" s="28" customFormat="1" ht="15.75">
      <c r="A5" s="31"/>
      <c r="B5" s="37"/>
      <c r="C5" s="31"/>
      <c r="D5" s="31"/>
      <c r="E5" s="37"/>
      <c r="F5" s="32"/>
      <c r="G5" s="32"/>
      <c r="H5" s="32"/>
      <c r="I5" s="32"/>
      <c r="J5" s="32"/>
      <c r="K5" s="32"/>
      <c r="L5" s="33"/>
      <c r="M5" s="33">
        <f aca="true" t="shared" si="0" ref="M5:M68">WAVAFactor($Q$4,D5,$Q$3)</f>
        <v>0</v>
      </c>
      <c r="N5" s="33">
        <f aca="true" t="shared" si="1" ref="N5:N29">L5*M5</f>
        <v>0</v>
      </c>
      <c r="O5" s="27"/>
      <c r="Z5" s="39"/>
      <c r="AB5" s="39"/>
    </row>
    <row r="6" spans="1:28" s="28" customFormat="1" ht="15.75">
      <c r="A6" s="11"/>
      <c r="B6" s="25"/>
      <c r="C6" s="11"/>
      <c r="D6" s="11"/>
      <c r="E6" s="25"/>
      <c r="F6" s="12"/>
      <c r="G6" s="12"/>
      <c r="H6" s="12"/>
      <c r="I6" s="12"/>
      <c r="J6" s="12"/>
      <c r="K6" s="12"/>
      <c r="L6" s="14"/>
      <c r="M6" s="14">
        <f t="shared" si="0"/>
        <v>0</v>
      </c>
      <c r="N6" s="14">
        <f t="shared" si="1"/>
        <v>0</v>
      </c>
      <c r="O6" s="27"/>
      <c r="Z6" s="27"/>
      <c r="AB6" s="27"/>
    </row>
    <row r="7" spans="1:28" s="28" customFormat="1" ht="15.75">
      <c r="A7" s="11"/>
      <c r="B7" s="25"/>
      <c r="C7" s="11"/>
      <c r="D7" s="11"/>
      <c r="E7" s="25"/>
      <c r="F7" s="12"/>
      <c r="G7" s="12"/>
      <c r="H7" s="12"/>
      <c r="I7" s="12"/>
      <c r="J7" s="12"/>
      <c r="K7" s="12"/>
      <c r="L7" s="14"/>
      <c r="M7" s="14">
        <f t="shared" si="0"/>
        <v>0</v>
      </c>
      <c r="N7" s="14">
        <f t="shared" si="1"/>
        <v>0</v>
      </c>
      <c r="O7" s="27"/>
      <c r="Z7" s="39"/>
      <c r="AB7" s="39"/>
    </row>
    <row r="8" spans="1:28" s="28" customFormat="1" ht="15.75">
      <c r="A8" s="11"/>
      <c r="B8" s="25"/>
      <c r="C8" s="11"/>
      <c r="D8" s="11"/>
      <c r="E8" s="25"/>
      <c r="F8" s="12"/>
      <c r="G8" s="12"/>
      <c r="H8" s="12"/>
      <c r="I8" s="12"/>
      <c r="J8" s="12"/>
      <c r="K8" s="12"/>
      <c r="L8" s="14"/>
      <c r="M8" s="14">
        <f t="shared" si="0"/>
        <v>0</v>
      </c>
      <c r="N8" s="14">
        <f t="shared" si="1"/>
        <v>0</v>
      </c>
      <c r="O8" s="27"/>
      <c r="Z8" s="39"/>
      <c r="AB8" s="39"/>
    </row>
    <row r="9" spans="1:28" s="28" customFormat="1" ht="15.75">
      <c r="A9" s="11"/>
      <c r="B9" s="25"/>
      <c r="C9" s="11"/>
      <c r="D9" s="11"/>
      <c r="E9" s="25"/>
      <c r="F9" s="12"/>
      <c r="G9" s="12"/>
      <c r="H9" s="12"/>
      <c r="I9" s="12"/>
      <c r="J9" s="12"/>
      <c r="K9" s="12"/>
      <c r="L9" s="14"/>
      <c r="M9" s="14">
        <f t="shared" si="0"/>
        <v>0</v>
      </c>
      <c r="N9" s="14">
        <f t="shared" si="1"/>
        <v>0</v>
      </c>
      <c r="O9" s="27"/>
      <c r="Z9" s="39"/>
      <c r="AB9" s="39"/>
    </row>
    <row r="10" spans="1:28" s="28" customFormat="1" ht="15.75">
      <c r="A10" s="11"/>
      <c r="B10" s="25"/>
      <c r="C10" s="11"/>
      <c r="D10" s="11"/>
      <c r="E10" s="25"/>
      <c r="F10" s="12"/>
      <c r="G10" s="12"/>
      <c r="H10" s="12"/>
      <c r="I10" s="12"/>
      <c r="J10" s="12"/>
      <c r="K10" s="12"/>
      <c r="L10" s="14"/>
      <c r="M10" s="14">
        <f t="shared" si="0"/>
        <v>0</v>
      </c>
      <c r="N10" s="14">
        <f t="shared" si="1"/>
        <v>0</v>
      </c>
      <c r="O10" s="27"/>
      <c r="Z10" s="39"/>
      <c r="AB10" s="39"/>
    </row>
    <row r="11" spans="1:28" s="28" customFormat="1" ht="15.75">
      <c r="A11" s="11"/>
      <c r="B11" s="25"/>
      <c r="C11" s="11"/>
      <c r="D11" s="11"/>
      <c r="E11" s="25"/>
      <c r="F11" s="12"/>
      <c r="G11" s="12"/>
      <c r="H11" s="12"/>
      <c r="I11" s="12"/>
      <c r="J11" s="12"/>
      <c r="K11" s="12"/>
      <c r="L11" s="14"/>
      <c r="M11" s="33">
        <f t="shared" si="0"/>
        <v>0</v>
      </c>
      <c r="N11" s="33">
        <f t="shared" si="1"/>
        <v>0</v>
      </c>
      <c r="O11" s="27"/>
      <c r="Z11" s="39"/>
      <c r="AB11" s="39"/>
    </row>
    <row r="12" spans="1:28" s="28" customFormat="1" ht="15.75">
      <c r="A12" s="11"/>
      <c r="B12" s="25"/>
      <c r="C12" s="11"/>
      <c r="D12" s="11"/>
      <c r="E12" s="25"/>
      <c r="F12" s="12"/>
      <c r="G12" s="12"/>
      <c r="H12" s="12"/>
      <c r="I12" s="12"/>
      <c r="J12" s="12"/>
      <c r="K12" s="12"/>
      <c r="L12" s="14"/>
      <c r="M12" s="14">
        <f t="shared" si="0"/>
        <v>0</v>
      </c>
      <c r="N12" s="14">
        <f t="shared" si="1"/>
        <v>0</v>
      </c>
      <c r="O12" s="27"/>
      <c r="Z12" s="39"/>
      <c r="AB12" s="39"/>
    </row>
    <row r="13" spans="1:25" s="28" customFormat="1" ht="15.75">
      <c r="A13" s="11"/>
      <c r="B13" s="25"/>
      <c r="C13" s="11"/>
      <c r="D13" s="11"/>
      <c r="E13" s="25"/>
      <c r="F13" s="12"/>
      <c r="G13" s="12"/>
      <c r="H13" s="12"/>
      <c r="I13" s="12"/>
      <c r="J13" s="12"/>
      <c r="K13" s="12"/>
      <c r="L13" s="14"/>
      <c r="M13" s="14">
        <f t="shared" si="0"/>
        <v>0</v>
      </c>
      <c r="N13" s="14">
        <f t="shared" si="1"/>
        <v>0</v>
      </c>
      <c r="O13" s="18"/>
      <c r="W13" s="39"/>
      <c r="Y13" s="39"/>
    </row>
    <row r="14" spans="1:25" s="28" customFormat="1" ht="15.75">
      <c r="A14" s="11"/>
      <c r="B14" s="25"/>
      <c r="C14" s="11"/>
      <c r="D14" s="11"/>
      <c r="E14" s="25"/>
      <c r="F14" s="12"/>
      <c r="G14" s="12"/>
      <c r="H14" s="12"/>
      <c r="I14" s="12"/>
      <c r="J14" s="12"/>
      <c r="K14" s="12"/>
      <c r="L14" s="14"/>
      <c r="M14" s="14">
        <f t="shared" si="0"/>
        <v>0</v>
      </c>
      <c r="N14" s="14">
        <f t="shared" si="1"/>
        <v>0</v>
      </c>
      <c r="O14" s="19"/>
      <c r="W14" s="39"/>
      <c r="Y14" s="39"/>
    </row>
    <row r="15" spans="1:25" s="28" customFormat="1" ht="15.75">
      <c r="A15" s="11"/>
      <c r="B15" s="25"/>
      <c r="C15" s="11"/>
      <c r="D15" s="11"/>
      <c r="E15" s="25"/>
      <c r="F15" s="12"/>
      <c r="G15" s="12"/>
      <c r="H15" s="12"/>
      <c r="I15" s="12"/>
      <c r="J15" s="12"/>
      <c r="K15" s="12"/>
      <c r="L15" s="14"/>
      <c r="M15" s="14">
        <f t="shared" si="0"/>
        <v>0</v>
      </c>
      <c r="N15" s="14">
        <f t="shared" si="1"/>
        <v>0</v>
      </c>
      <c r="W15" s="39"/>
      <c r="Y15" s="39"/>
    </row>
    <row r="16" spans="1:24" s="28" customFormat="1" ht="15.75">
      <c r="A16" s="11"/>
      <c r="B16" s="25"/>
      <c r="C16" s="11"/>
      <c r="D16" s="11"/>
      <c r="E16" s="25"/>
      <c r="F16" s="12"/>
      <c r="G16" s="12"/>
      <c r="H16" s="12"/>
      <c r="I16" s="12"/>
      <c r="J16" s="12"/>
      <c r="K16" s="12"/>
      <c r="L16" s="14"/>
      <c r="M16" s="14">
        <f t="shared" si="0"/>
        <v>0</v>
      </c>
      <c r="N16" s="14">
        <f t="shared" si="1"/>
        <v>0</v>
      </c>
      <c r="V16" s="39"/>
      <c r="X16" s="39"/>
    </row>
    <row r="17" spans="1:24" s="28" customFormat="1" ht="15.75">
      <c r="A17" s="11"/>
      <c r="B17" s="25"/>
      <c r="C17" s="11"/>
      <c r="D17" s="11"/>
      <c r="E17" s="25"/>
      <c r="F17" s="12"/>
      <c r="G17" s="12"/>
      <c r="H17" s="12"/>
      <c r="I17" s="12"/>
      <c r="J17" s="12"/>
      <c r="K17" s="12"/>
      <c r="L17" s="14"/>
      <c r="M17" s="33">
        <f t="shared" si="0"/>
        <v>0</v>
      </c>
      <c r="N17" s="33">
        <f t="shared" si="1"/>
        <v>0</v>
      </c>
      <c r="V17" s="39"/>
      <c r="X17" s="39"/>
    </row>
    <row r="18" spans="1:24" s="28" customFormat="1" ht="15.75">
      <c r="A18" s="11"/>
      <c r="B18" s="25"/>
      <c r="C18" s="11"/>
      <c r="D18" s="11"/>
      <c r="E18" s="25"/>
      <c r="F18" s="12"/>
      <c r="G18" s="12"/>
      <c r="H18" s="12"/>
      <c r="I18" s="12"/>
      <c r="J18" s="12"/>
      <c r="K18" s="12"/>
      <c r="L18" s="14"/>
      <c r="M18" s="14">
        <f t="shared" si="0"/>
        <v>0</v>
      </c>
      <c r="N18" s="14">
        <f t="shared" si="1"/>
        <v>0</v>
      </c>
      <c r="V18" s="39"/>
      <c r="X18" s="39"/>
    </row>
    <row r="19" spans="1:24" s="28" customFormat="1" ht="15.75">
      <c r="A19" s="11"/>
      <c r="B19" s="25"/>
      <c r="C19" s="11"/>
      <c r="D19" s="11"/>
      <c r="E19" s="25"/>
      <c r="F19" s="12"/>
      <c r="G19" s="12"/>
      <c r="H19" s="12"/>
      <c r="I19" s="12"/>
      <c r="J19" s="12"/>
      <c r="K19" s="12"/>
      <c r="L19" s="14"/>
      <c r="M19" s="14">
        <f t="shared" si="0"/>
        <v>0</v>
      </c>
      <c r="N19" s="14">
        <f t="shared" si="1"/>
        <v>0</v>
      </c>
      <c r="V19" s="39"/>
      <c r="X19" s="39"/>
    </row>
    <row r="20" spans="1:24" s="28" customFormat="1" ht="15.75">
      <c r="A20" s="11"/>
      <c r="B20" s="25"/>
      <c r="C20" s="11"/>
      <c r="D20" s="11"/>
      <c r="E20" s="25"/>
      <c r="F20" s="12"/>
      <c r="G20" s="12"/>
      <c r="H20" s="12"/>
      <c r="I20" s="12"/>
      <c r="J20" s="12"/>
      <c r="K20" s="12"/>
      <c r="L20" s="14"/>
      <c r="M20" s="14">
        <f t="shared" si="0"/>
        <v>0</v>
      </c>
      <c r="N20" s="14">
        <f t="shared" si="1"/>
        <v>0</v>
      </c>
      <c r="V20" s="39"/>
      <c r="X20" s="39"/>
    </row>
    <row r="21" spans="1:24" s="28" customFormat="1" ht="15.75">
      <c r="A21" s="11"/>
      <c r="B21" s="25"/>
      <c r="C21" s="11"/>
      <c r="D21" s="11"/>
      <c r="E21" s="25"/>
      <c r="F21" s="12"/>
      <c r="G21" s="12"/>
      <c r="H21" s="12"/>
      <c r="I21" s="12"/>
      <c r="J21" s="12"/>
      <c r="K21" s="12"/>
      <c r="L21" s="14"/>
      <c r="M21" s="14">
        <f t="shared" si="0"/>
        <v>0</v>
      </c>
      <c r="N21" s="14">
        <f t="shared" si="1"/>
        <v>0</v>
      </c>
      <c r="V21" s="39"/>
      <c r="X21" s="39"/>
    </row>
    <row r="22" spans="1:24" s="28" customFormat="1" ht="15.75">
      <c r="A22" s="11"/>
      <c r="B22" s="25"/>
      <c r="C22" s="11"/>
      <c r="D22" s="11"/>
      <c r="E22" s="25"/>
      <c r="F22" s="12"/>
      <c r="G22" s="12"/>
      <c r="H22" s="12"/>
      <c r="I22" s="12"/>
      <c r="J22" s="12"/>
      <c r="K22" s="12"/>
      <c r="L22" s="14"/>
      <c r="M22" s="14">
        <f t="shared" si="0"/>
        <v>0</v>
      </c>
      <c r="N22" s="14">
        <f t="shared" si="1"/>
        <v>0</v>
      </c>
      <c r="V22" s="39"/>
      <c r="X22" s="39"/>
    </row>
    <row r="23" spans="1:24" s="28" customFormat="1" ht="15.75">
      <c r="A23" s="11"/>
      <c r="B23" s="25"/>
      <c r="C23" s="11"/>
      <c r="D23" s="11"/>
      <c r="E23" s="25"/>
      <c r="F23" s="12"/>
      <c r="G23" s="12"/>
      <c r="H23" s="12"/>
      <c r="I23" s="12"/>
      <c r="J23" s="12"/>
      <c r="K23" s="12"/>
      <c r="L23" s="14"/>
      <c r="M23" s="14">
        <f t="shared" si="0"/>
        <v>0</v>
      </c>
      <c r="N23" s="14">
        <f t="shared" si="1"/>
        <v>0</v>
      </c>
      <c r="V23" s="39"/>
      <c r="X23" s="39"/>
    </row>
    <row r="24" spans="1:18" s="28" customFormat="1" ht="15.75">
      <c r="A24" s="11"/>
      <c r="B24" s="25"/>
      <c r="C24" s="11"/>
      <c r="D24" s="11"/>
      <c r="E24" s="25"/>
      <c r="F24" s="12"/>
      <c r="G24" s="12"/>
      <c r="H24" s="12"/>
      <c r="I24" s="12"/>
      <c r="J24" s="12"/>
      <c r="K24" s="12"/>
      <c r="L24" s="14"/>
      <c r="M24" s="14">
        <f t="shared" si="0"/>
        <v>0</v>
      </c>
      <c r="N24" s="14">
        <f t="shared" si="1"/>
        <v>0</v>
      </c>
      <c r="P24" s="39"/>
      <c r="R24" s="39"/>
    </row>
    <row r="25" spans="1:18" s="28" customFormat="1" ht="15.75">
      <c r="A25" s="11"/>
      <c r="B25" s="25"/>
      <c r="C25" s="11"/>
      <c r="D25" s="11"/>
      <c r="E25" s="25"/>
      <c r="F25" s="12"/>
      <c r="G25" s="12"/>
      <c r="H25" s="12"/>
      <c r="I25" s="12"/>
      <c r="J25" s="12"/>
      <c r="K25" s="12"/>
      <c r="L25" s="14"/>
      <c r="M25" s="14">
        <f t="shared" si="0"/>
        <v>0</v>
      </c>
      <c r="N25" s="14">
        <f t="shared" si="1"/>
        <v>0</v>
      </c>
      <c r="P25" s="39"/>
      <c r="R25" s="39"/>
    </row>
    <row r="26" spans="1:14" s="28" customFormat="1" ht="15.75">
      <c r="A26" s="11"/>
      <c r="B26" s="25"/>
      <c r="C26" s="11"/>
      <c r="D26" s="11"/>
      <c r="E26" s="25"/>
      <c r="F26" s="12"/>
      <c r="G26" s="12"/>
      <c r="H26" s="12"/>
      <c r="I26" s="12"/>
      <c r="J26" s="12"/>
      <c r="K26" s="12"/>
      <c r="L26" s="14"/>
      <c r="M26" s="14">
        <f t="shared" si="0"/>
        <v>0</v>
      </c>
      <c r="N26" s="14">
        <f t="shared" si="1"/>
        <v>0</v>
      </c>
    </row>
    <row r="27" spans="1:14" s="28" customFormat="1" ht="15.75">
      <c r="A27" s="11"/>
      <c r="B27" s="25"/>
      <c r="C27" s="11"/>
      <c r="D27" s="11"/>
      <c r="E27" s="25"/>
      <c r="F27" s="12"/>
      <c r="G27" s="12"/>
      <c r="H27" s="12"/>
      <c r="I27" s="12"/>
      <c r="J27" s="12"/>
      <c r="K27" s="12"/>
      <c r="L27" s="14"/>
      <c r="M27" s="14">
        <f t="shared" si="0"/>
        <v>0</v>
      </c>
      <c r="N27" s="14">
        <f t="shared" si="1"/>
        <v>0</v>
      </c>
    </row>
    <row r="28" spans="1:14" s="28" customFormat="1" ht="15.75">
      <c r="A28" s="11"/>
      <c r="B28" s="25"/>
      <c r="C28" s="11"/>
      <c r="D28" s="11"/>
      <c r="E28" s="25"/>
      <c r="F28" s="12"/>
      <c r="G28" s="12"/>
      <c r="H28" s="12"/>
      <c r="I28" s="12"/>
      <c r="J28" s="12"/>
      <c r="K28" s="12"/>
      <c r="L28" s="14"/>
      <c r="M28" s="14">
        <f t="shared" si="0"/>
        <v>0</v>
      </c>
      <c r="N28" s="14">
        <f t="shared" si="1"/>
        <v>0</v>
      </c>
    </row>
    <row r="29" spans="1:14" s="28" customFormat="1" ht="15.75">
      <c r="A29" s="11"/>
      <c r="B29" s="25"/>
      <c r="C29" s="11"/>
      <c r="D29" s="11"/>
      <c r="E29" s="25"/>
      <c r="F29" s="12"/>
      <c r="G29" s="12"/>
      <c r="H29" s="12"/>
      <c r="I29" s="12"/>
      <c r="J29" s="12"/>
      <c r="K29" s="12"/>
      <c r="L29" s="14"/>
      <c r="M29" s="14">
        <f t="shared" si="0"/>
        <v>0</v>
      </c>
      <c r="N29" s="14">
        <f t="shared" si="1"/>
        <v>0</v>
      </c>
    </row>
    <row r="30" spans="1:14" s="28" customFormat="1" ht="15.75">
      <c r="A30" s="26"/>
      <c r="B30" s="40"/>
      <c r="C30" s="26"/>
      <c r="D30" s="26"/>
      <c r="E30" s="40"/>
      <c r="F30" s="18"/>
      <c r="G30" s="18"/>
      <c r="H30" s="18"/>
      <c r="I30" s="18"/>
      <c r="J30" s="18"/>
      <c r="K30" s="18"/>
      <c r="L30" s="27"/>
      <c r="M30" s="33">
        <f t="shared" si="0"/>
        <v>0</v>
      </c>
      <c r="N30" s="27"/>
    </row>
    <row r="31" spans="1:14" s="28" customFormat="1" ht="15.75">
      <c r="A31" s="26"/>
      <c r="B31" s="40"/>
      <c r="C31" s="26"/>
      <c r="D31" s="26"/>
      <c r="E31" s="40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</row>
    <row r="32" spans="1:14" s="28" customFormat="1" ht="15.75">
      <c r="A32" s="26"/>
      <c r="B32" s="40"/>
      <c r="C32" s="26"/>
      <c r="D32" s="26"/>
      <c r="E32" s="40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</row>
    <row r="33" spans="1:14" s="28" customFormat="1" ht="15.75">
      <c r="A33" s="26"/>
      <c r="B33" s="40"/>
      <c r="C33" s="26"/>
      <c r="D33" s="26"/>
      <c r="E33" s="40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</row>
    <row r="34" spans="1:14" s="28" customFormat="1" ht="15.75">
      <c r="A34" s="26"/>
      <c r="B34" s="40"/>
      <c r="C34" s="26"/>
      <c r="D34" s="26"/>
      <c r="E34" s="40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</row>
    <row r="35" spans="1:14" s="28" customFormat="1" ht="15.75">
      <c r="A35" s="26"/>
      <c r="B35" s="40"/>
      <c r="C35" s="26"/>
      <c r="D35" s="26"/>
      <c r="E35" s="40"/>
      <c r="F35" s="18"/>
      <c r="G35" s="18"/>
      <c r="H35" s="18"/>
      <c r="I35" s="18"/>
      <c r="J35" s="18"/>
      <c r="K35" s="18"/>
      <c r="L35" s="27"/>
      <c r="M35" s="33">
        <f t="shared" si="0"/>
        <v>0</v>
      </c>
      <c r="N35" s="27"/>
    </row>
    <row r="36" spans="1:14" s="28" customFormat="1" ht="15.75">
      <c r="A36" s="26"/>
      <c r="B36" s="40"/>
      <c r="C36" s="26"/>
      <c r="D36" s="26"/>
      <c r="E36" s="40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</row>
    <row r="37" spans="1:14" s="28" customFormat="1" ht="15.75">
      <c r="A37" s="26"/>
      <c r="B37" s="40"/>
      <c r="C37" s="26"/>
      <c r="D37" s="26"/>
      <c r="E37" s="40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</row>
    <row r="38" spans="1:14" s="28" customFormat="1" ht="15.75">
      <c r="A38" s="26"/>
      <c r="B38" s="40"/>
      <c r="C38" s="26"/>
      <c r="D38" s="26"/>
      <c r="E38" s="40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</row>
    <row r="39" spans="1:14" s="28" customFormat="1" ht="15.75">
      <c r="A39" s="26"/>
      <c r="B39" s="40"/>
      <c r="C39" s="26"/>
      <c r="D39" s="26"/>
      <c r="E39" s="40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</row>
    <row r="40" spans="1:14" s="28" customFormat="1" ht="15.75">
      <c r="A40" s="26"/>
      <c r="B40" s="40"/>
      <c r="C40" s="26"/>
      <c r="D40" s="26"/>
      <c r="E40" s="40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27"/>
    </row>
    <row r="41" spans="1:14" s="28" customFormat="1" ht="15.75">
      <c r="A41" s="26"/>
      <c r="B41" s="40"/>
      <c r="C41" s="26"/>
      <c r="D41" s="26"/>
      <c r="E41" s="40"/>
      <c r="F41" s="18"/>
      <c r="G41" s="18"/>
      <c r="H41" s="18"/>
      <c r="I41" s="18"/>
      <c r="J41" s="18"/>
      <c r="K41" s="18"/>
      <c r="L41" s="27"/>
      <c r="M41" s="33">
        <f t="shared" si="0"/>
        <v>0</v>
      </c>
      <c r="N41" s="27"/>
    </row>
    <row r="42" spans="1:14" s="28" customFormat="1" ht="15.75">
      <c r="A42" s="26"/>
      <c r="B42" s="40"/>
      <c r="C42" s="26"/>
      <c r="D42" s="26"/>
      <c r="E42" s="40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27"/>
    </row>
    <row r="43" spans="1:14" s="28" customFormat="1" ht="15.75">
      <c r="A43" s="26"/>
      <c r="B43" s="40"/>
      <c r="C43" s="26"/>
      <c r="D43" s="26"/>
      <c r="E43" s="40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27"/>
    </row>
    <row r="44" spans="1:14" s="28" customFormat="1" ht="15.75">
      <c r="A44" s="26"/>
      <c r="B44" s="40"/>
      <c r="C44" s="26"/>
      <c r="D44" s="26"/>
      <c r="E44" s="40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27"/>
    </row>
    <row r="45" spans="1:14" s="28" customFormat="1" ht="15.75">
      <c r="A45" s="26"/>
      <c r="B45" s="40"/>
      <c r="C45" s="26"/>
      <c r="D45" s="26"/>
      <c r="E45" s="40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27"/>
    </row>
    <row r="46" spans="1:14" s="28" customFormat="1" ht="15.75">
      <c r="A46" s="26"/>
      <c r="B46" s="40"/>
      <c r="C46" s="26"/>
      <c r="D46" s="26"/>
      <c r="E46" s="40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27"/>
    </row>
    <row r="47" spans="1:14" s="28" customFormat="1" ht="15.75">
      <c r="A47" s="26"/>
      <c r="B47" s="40"/>
      <c r="C47" s="26"/>
      <c r="D47" s="26"/>
      <c r="E47" s="40"/>
      <c r="F47" s="18"/>
      <c r="G47" s="18"/>
      <c r="H47" s="18"/>
      <c r="I47" s="18"/>
      <c r="J47" s="18"/>
      <c r="K47" s="18"/>
      <c r="L47" s="27"/>
      <c r="M47" s="33">
        <f t="shared" si="0"/>
        <v>0</v>
      </c>
      <c r="N47" s="27"/>
    </row>
    <row r="48" spans="1:14" s="28" customFormat="1" ht="15.75">
      <c r="A48" s="26"/>
      <c r="B48" s="40"/>
      <c r="C48" s="26"/>
      <c r="D48" s="26"/>
      <c r="E48" s="40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27"/>
    </row>
    <row r="49" spans="1:14" s="28" customFormat="1" ht="15.75">
      <c r="A49" s="26"/>
      <c r="B49" s="40"/>
      <c r="C49" s="26"/>
      <c r="D49" s="26"/>
      <c r="E49" s="40"/>
      <c r="F49" s="18"/>
      <c r="G49" s="18"/>
      <c r="H49" s="18"/>
      <c r="I49" s="18"/>
      <c r="J49" s="18"/>
      <c r="K49" s="18"/>
      <c r="L49" s="27"/>
      <c r="M49" s="14">
        <f t="shared" si="0"/>
        <v>0</v>
      </c>
      <c r="N49" s="27"/>
    </row>
    <row r="50" spans="1:14" s="28" customFormat="1" ht="15.75">
      <c r="A50" s="26"/>
      <c r="B50" s="40"/>
      <c r="C50" s="26"/>
      <c r="D50" s="26"/>
      <c r="E50" s="40"/>
      <c r="F50" s="18"/>
      <c r="G50" s="18"/>
      <c r="H50" s="18"/>
      <c r="I50" s="18"/>
      <c r="J50" s="18"/>
      <c r="K50" s="18"/>
      <c r="L50" s="27"/>
      <c r="M50" s="14">
        <f t="shared" si="0"/>
        <v>0</v>
      </c>
      <c r="N50" s="27"/>
    </row>
    <row r="51" spans="1:14" s="28" customFormat="1" ht="15.75">
      <c r="A51" s="26"/>
      <c r="B51" s="40"/>
      <c r="C51" s="26"/>
      <c r="D51" s="26"/>
      <c r="E51" s="40"/>
      <c r="F51" s="18"/>
      <c r="G51" s="18"/>
      <c r="H51" s="18"/>
      <c r="I51" s="18"/>
      <c r="J51" s="18"/>
      <c r="K51" s="18"/>
      <c r="L51" s="27"/>
      <c r="M51" s="14">
        <f t="shared" si="0"/>
        <v>0</v>
      </c>
      <c r="N51" s="27"/>
    </row>
    <row r="52" spans="1:14" s="28" customFormat="1" ht="15.75">
      <c r="A52" s="26"/>
      <c r="B52" s="40"/>
      <c r="C52" s="26"/>
      <c r="D52" s="26"/>
      <c r="E52" s="40"/>
      <c r="F52" s="18"/>
      <c r="G52" s="18"/>
      <c r="H52" s="18"/>
      <c r="I52" s="18"/>
      <c r="J52" s="18"/>
      <c r="K52" s="18"/>
      <c r="L52" s="27"/>
      <c r="M52" s="14">
        <f t="shared" si="0"/>
        <v>0</v>
      </c>
      <c r="N52" s="27"/>
    </row>
    <row r="53" spans="1:14" s="28" customFormat="1" ht="15.75">
      <c r="A53" s="26"/>
      <c r="B53" s="40"/>
      <c r="C53" s="26"/>
      <c r="D53" s="26"/>
      <c r="E53" s="40"/>
      <c r="F53" s="18"/>
      <c r="G53" s="18"/>
      <c r="H53" s="18"/>
      <c r="I53" s="18"/>
      <c r="J53" s="18"/>
      <c r="K53" s="18"/>
      <c r="L53" s="27"/>
      <c r="M53" s="33">
        <f t="shared" si="0"/>
        <v>0</v>
      </c>
      <c r="N53" s="27"/>
    </row>
    <row r="54" spans="1:14" s="28" customFormat="1" ht="15.75">
      <c r="A54" s="26"/>
      <c r="B54" s="40"/>
      <c r="C54" s="26"/>
      <c r="D54" s="26"/>
      <c r="E54" s="40"/>
      <c r="F54" s="18"/>
      <c r="G54" s="18"/>
      <c r="H54" s="18"/>
      <c r="I54" s="18"/>
      <c r="J54" s="18"/>
      <c r="K54" s="18"/>
      <c r="L54" s="27"/>
      <c r="M54" s="14">
        <f t="shared" si="0"/>
        <v>0</v>
      </c>
      <c r="N54" s="27"/>
    </row>
    <row r="55" spans="2:14" ht="15.75">
      <c r="B55" s="35"/>
      <c r="C55" s="10"/>
      <c r="D55" s="10"/>
      <c r="L55" s="8"/>
      <c r="M55" s="14">
        <f t="shared" si="0"/>
        <v>0</v>
      </c>
      <c r="N55" s="8"/>
    </row>
    <row r="56" spans="2:14" ht="15.75">
      <c r="B56" s="35"/>
      <c r="C56" s="10"/>
      <c r="D56" s="10"/>
      <c r="L56" s="8"/>
      <c r="M56" s="14">
        <f t="shared" si="0"/>
        <v>0</v>
      </c>
      <c r="N56" s="8"/>
    </row>
    <row r="57" spans="2:14" ht="15.75">
      <c r="B57" s="35"/>
      <c r="C57" s="10"/>
      <c r="D57" s="10"/>
      <c r="L57" s="8"/>
      <c r="M57" s="14">
        <f t="shared" si="0"/>
        <v>0</v>
      </c>
      <c r="N57" s="8"/>
    </row>
    <row r="58" spans="2:14" ht="15.75">
      <c r="B58" s="35"/>
      <c r="C58" s="10"/>
      <c r="D58" s="10"/>
      <c r="L58" s="8"/>
      <c r="M58" s="14">
        <f t="shared" si="0"/>
        <v>0</v>
      </c>
      <c r="N58" s="8"/>
    </row>
    <row r="59" spans="2:14" ht="15.75">
      <c r="B59" s="35"/>
      <c r="C59" s="10"/>
      <c r="D59" s="10"/>
      <c r="L59" s="8"/>
      <c r="M59" s="33">
        <f t="shared" si="0"/>
        <v>0</v>
      </c>
      <c r="N59" s="8"/>
    </row>
    <row r="60" spans="2:14" ht="15.75">
      <c r="B60" s="35"/>
      <c r="C60" s="10"/>
      <c r="D60" s="10"/>
      <c r="L60" s="8"/>
      <c r="M60" s="14">
        <f t="shared" si="0"/>
        <v>0</v>
      </c>
      <c r="N60" s="17"/>
    </row>
    <row r="61" spans="2:14" ht="15.75">
      <c r="B61" s="35"/>
      <c r="C61" s="10"/>
      <c r="D61" s="10"/>
      <c r="L61" s="8"/>
      <c r="M61" s="14">
        <f t="shared" si="0"/>
        <v>0</v>
      </c>
      <c r="N61" s="17"/>
    </row>
    <row r="62" spans="2:14" ht="15.75">
      <c r="B62" s="35"/>
      <c r="C62" s="10"/>
      <c r="D62" s="10"/>
      <c r="L62" s="8"/>
      <c r="M62" s="14">
        <f t="shared" si="0"/>
        <v>0</v>
      </c>
      <c r="N62" s="17"/>
    </row>
    <row r="63" spans="2:14" ht="15.75">
      <c r="B63" s="35"/>
      <c r="C63" s="10"/>
      <c r="D63" s="10"/>
      <c r="L63" s="8"/>
      <c r="M63" s="14">
        <f t="shared" si="0"/>
        <v>0</v>
      </c>
      <c r="N63" s="17"/>
    </row>
    <row r="64" spans="2:14" ht="15.75">
      <c r="B64" s="35"/>
      <c r="C64" s="10"/>
      <c r="D64" s="10"/>
      <c r="L64" s="8"/>
      <c r="M64" s="14">
        <f t="shared" si="0"/>
        <v>0</v>
      </c>
      <c r="N64" s="17"/>
    </row>
    <row r="65" spans="2:14" ht="15.75">
      <c r="B65" s="35"/>
      <c r="C65" s="10"/>
      <c r="D65" s="10"/>
      <c r="L65" s="8"/>
      <c r="M65" s="33">
        <f t="shared" si="0"/>
        <v>0</v>
      </c>
      <c r="N65" s="17"/>
    </row>
    <row r="66" spans="2:14" ht="15.75">
      <c r="B66" s="35"/>
      <c r="L66" s="8"/>
      <c r="M66" s="14">
        <f t="shared" si="0"/>
        <v>0</v>
      </c>
      <c r="N66" s="17"/>
    </row>
    <row r="67" spans="12:14" ht="15.75">
      <c r="L67" s="8"/>
      <c r="M67" s="14">
        <f t="shared" si="0"/>
        <v>0</v>
      </c>
      <c r="N67" s="17"/>
    </row>
    <row r="68" spans="12:14" ht="15.75">
      <c r="L68" s="8"/>
      <c r="M68" s="14">
        <f t="shared" si="0"/>
        <v>0</v>
      </c>
      <c r="N68" s="17"/>
    </row>
    <row r="69" spans="12:14" ht="15.75">
      <c r="L69" s="8"/>
      <c r="M69" s="14">
        <f aca="true" t="shared" si="2" ref="M69:M88">WAVAFactor($Q$4,D69,$Q$3)</f>
        <v>0</v>
      </c>
      <c r="N69" s="17"/>
    </row>
    <row r="70" spans="12:14" ht="15.75">
      <c r="L70" s="8"/>
      <c r="M70" s="14">
        <f t="shared" si="2"/>
        <v>0</v>
      </c>
      <c r="N70" s="17"/>
    </row>
    <row r="71" spans="12:14" ht="15.75">
      <c r="L71" s="8"/>
      <c r="M71" s="33">
        <f t="shared" si="2"/>
        <v>0</v>
      </c>
      <c r="N71" s="17"/>
    </row>
    <row r="72" spans="12:14" ht="15.75">
      <c r="L72" s="17"/>
      <c r="M72" s="14">
        <f t="shared" si="2"/>
        <v>0</v>
      </c>
      <c r="N72" s="17"/>
    </row>
    <row r="73" spans="12:14" ht="15.75">
      <c r="L73" s="17"/>
      <c r="M73" s="14">
        <f t="shared" si="2"/>
        <v>0</v>
      </c>
      <c r="N73" s="17"/>
    </row>
    <row r="74" spans="12:14" ht="15.75">
      <c r="L74" s="17"/>
      <c r="M74" s="14">
        <f t="shared" si="2"/>
        <v>0</v>
      </c>
      <c r="N74" s="17"/>
    </row>
    <row r="75" spans="12:14" ht="15.75">
      <c r="L75" s="17"/>
      <c r="M75" s="14">
        <f t="shared" si="2"/>
        <v>0</v>
      </c>
      <c r="N75" s="17"/>
    </row>
    <row r="76" spans="12:14" ht="15.75">
      <c r="L76" s="17"/>
      <c r="M76" s="14">
        <f t="shared" si="2"/>
        <v>0</v>
      </c>
      <c r="N76" s="17"/>
    </row>
    <row r="77" spans="12:14" ht="15.75">
      <c r="L77" s="17"/>
      <c r="M77" s="33">
        <f t="shared" si="2"/>
        <v>0</v>
      </c>
      <c r="N77" s="17"/>
    </row>
    <row r="78" spans="12:14" ht="15.75">
      <c r="L78" s="17"/>
      <c r="M78" s="14">
        <f t="shared" si="2"/>
        <v>0</v>
      </c>
      <c r="N78" s="17"/>
    </row>
    <row r="79" spans="12:14" ht="15.75">
      <c r="L79" s="17"/>
      <c r="M79" s="14">
        <f t="shared" si="2"/>
        <v>0</v>
      </c>
      <c r="N79" s="17"/>
    </row>
    <row r="80" spans="12:14" ht="15.75">
      <c r="L80" s="8"/>
      <c r="M80" s="14">
        <f t="shared" si="2"/>
        <v>0</v>
      </c>
      <c r="N80" s="17"/>
    </row>
    <row r="81" spans="12:14" ht="15.75">
      <c r="L81" s="8"/>
      <c r="M81" s="14">
        <f t="shared" si="2"/>
        <v>0</v>
      </c>
      <c r="N81" s="17"/>
    </row>
    <row r="82" spans="12:14" ht="15.75">
      <c r="L82" s="8"/>
      <c r="M82" s="14">
        <f t="shared" si="2"/>
        <v>0</v>
      </c>
      <c r="N82" s="17"/>
    </row>
    <row r="83" spans="12:14" ht="15.75">
      <c r="L83" s="8"/>
      <c r="M83" s="33">
        <f t="shared" si="2"/>
        <v>0</v>
      </c>
      <c r="N83" s="17"/>
    </row>
    <row r="84" spans="12:14" ht="15.75">
      <c r="L84" s="8"/>
      <c r="M84" s="14">
        <f t="shared" si="2"/>
        <v>0</v>
      </c>
      <c r="N84" s="17"/>
    </row>
    <row r="85" spans="12:14" ht="15.75">
      <c r="L85" s="8"/>
      <c r="M85" s="14">
        <f t="shared" si="2"/>
        <v>0</v>
      </c>
      <c r="N85" s="17"/>
    </row>
    <row r="86" spans="12:14" ht="15.75">
      <c r="L86" s="8"/>
      <c r="M86" s="14">
        <f t="shared" si="2"/>
        <v>0</v>
      </c>
      <c r="N86" s="17"/>
    </row>
    <row r="87" spans="12:14" ht="15.75">
      <c r="L87" s="8"/>
      <c r="M87" s="14">
        <f t="shared" si="2"/>
        <v>0</v>
      </c>
      <c r="N87" s="17"/>
    </row>
    <row r="88" spans="12:14" ht="15.75">
      <c r="L88" s="8"/>
      <c r="M88" s="14">
        <f t="shared" si="2"/>
        <v>0</v>
      </c>
      <c r="N88" s="17"/>
    </row>
    <row r="89" spans="12:14" ht="15">
      <c r="L89" s="8"/>
      <c r="M89" s="8"/>
      <c r="N89" s="17"/>
    </row>
    <row r="90" spans="12:14" ht="15">
      <c r="L90" s="8"/>
      <c r="M90" s="8"/>
      <c r="N90" s="17"/>
    </row>
    <row r="91" spans="12:14" ht="15">
      <c r="L91" s="8"/>
      <c r="M91" s="8"/>
      <c r="N91" s="17"/>
    </row>
    <row r="92" spans="12:14" ht="15">
      <c r="L92" s="8"/>
      <c r="M92" s="8"/>
      <c r="N92" s="17"/>
    </row>
    <row r="93" spans="12:14" ht="15">
      <c r="L93" s="8"/>
      <c r="M93" s="8"/>
      <c r="N93" s="17"/>
    </row>
    <row r="94" spans="12:14" ht="15">
      <c r="L94" s="8"/>
      <c r="M94" s="8"/>
      <c r="N94" s="17"/>
    </row>
    <row r="95" spans="12:14" ht="15">
      <c r="L95" s="8"/>
      <c r="M95" s="8"/>
      <c r="N95" s="8"/>
    </row>
    <row r="96" spans="12:14" ht="15">
      <c r="L96" s="8"/>
      <c r="M96" s="8"/>
      <c r="N96" s="8"/>
    </row>
    <row r="97" spans="12:14" ht="15">
      <c r="L97" s="8"/>
      <c r="M97" s="8"/>
      <c r="N97" s="8"/>
    </row>
    <row r="98" spans="12:14" ht="15">
      <c r="L98" s="8"/>
      <c r="M98" s="8"/>
      <c r="N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selection activeCell="H18" sqref="H18:I18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1.57421875" style="9" customWidth="1"/>
    <col min="4" max="4" width="6.7109375" style="9" customWidth="1"/>
    <col min="5" max="5" width="10.574218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customWidth="1"/>
    <col min="16" max="18" width="9.140625" style="0" hidden="1" customWidth="1"/>
    <col min="19" max="19" width="18.140625" style="0" customWidth="1"/>
  </cols>
  <sheetData>
    <row r="1" spans="1:16" ht="18">
      <c r="A1" s="15" t="s">
        <v>208</v>
      </c>
      <c r="O1" s="6"/>
      <c r="P1" t="s">
        <v>160</v>
      </c>
    </row>
    <row r="2" spans="1:15" ht="18">
      <c r="A2" s="15" t="s">
        <v>191</v>
      </c>
      <c r="O2" s="5"/>
    </row>
    <row r="3" spans="14:28" ht="15">
      <c r="N3" s="29"/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/>
      <c r="G4" s="34"/>
      <c r="H4" s="34"/>
      <c r="I4" s="34"/>
      <c r="J4" s="34"/>
      <c r="K4" s="34"/>
      <c r="L4" s="34" t="s">
        <v>190</v>
      </c>
      <c r="M4" s="34"/>
      <c r="N4" s="34" t="s">
        <v>178</v>
      </c>
      <c r="O4" s="47" t="s">
        <v>193</v>
      </c>
      <c r="P4" s="28" t="s">
        <v>158</v>
      </c>
      <c r="Q4" s="28" t="s">
        <v>192</v>
      </c>
      <c r="Z4" s="39"/>
      <c r="AB4" s="39"/>
    </row>
    <row r="5" spans="1:28" s="28" customFormat="1" ht="15.75">
      <c r="A5" s="31" t="s">
        <v>277</v>
      </c>
      <c r="B5" s="37" t="s">
        <v>247</v>
      </c>
      <c r="C5" s="31" t="s">
        <v>248</v>
      </c>
      <c r="D5" s="31" t="s">
        <v>249</v>
      </c>
      <c r="E5" s="37" t="s">
        <v>213</v>
      </c>
      <c r="F5" s="32" t="s">
        <v>310</v>
      </c>
      <c r="G5" s="32" t="s">
        <v>290</v>
      </c>
      <c r="H5" s="32" t="s">
        <v>311</v>
      </c>
      <c r="I5" s="32" t="s">
        <v>312</v>
      </c>
      <c r="J5" s="32" t="s">
        <v>313</v>
      </c>
      <c r="K5" s="32" t="s">
        <v>314</v>
      </c>
      <c r="L5" s="33">
        <v>7.54</v>
      </c>
      <c r="M5" s="33">
        <f>WAVAFactor($Q$4,D5,$Q$3)</f>
        <v>2.137239933013916</v>
      </c>
      <c r="N5" s="33">
        <v>16.114789094924927</v>
      </c>
      <c r="O5" s="46" t="s">
        <v>256</v>
      </c>
      <c r="Z5" s="39"/>
      <c r="AB5" s="39"/>
    </row>
    <row r="6" spans="1:28" s="28" customFormat="1" ht="15.75">
      <c r="A6" s="11" t="s">
        <v>278</v>
      </c>
      <c r="B6" s="12" t="s">
        <v>253</v>
      </c>
      <c r="C6" s="11" t="s">
        <v>254</v>
      </c>
      <c r="D6" s="11" t="s">
        <v>255</v>
      </c>
      <c r="E6" s="25" t="s">
        <v>213</v>
      </c>
      <c r="F6" s="12" t="s">
        <v>315</v>
      </c>
      <c r="G6" s="12" t="s">
        <v>316</v>
      </c>
      <c r="H6" s="12" t="s">
        <v>317</v>
      </c>
      <c r="I6" s="12" t="s">
        <v>318</v>
      </c>
      <c r="J6" s="12" t="s">
        <v>319</v>
      </c>
      <c r="K6" s="12" t="s">
        <v>320</v>
      </c>
      <c r="L6" s="14">
        <v>11</v>
      </c>
      <c r="M6" s="14">
        <f>WAVAFactor($Q$4,D6,$Q$3)</f>
        <v>1.449139952659607</v>
      </c>
      <c r="N6" s="14">
        <v>15.940539479255676</v>
      </c>
      <c r="O6" s="23" t="s">
        <v>257</v>
      </c>
      <c r="Z6" s="27"/>
      <c r="AB6" s="27"/>
    </row>
    <row r="7" spans="1:28" s="28" customFormat="1" ht="15.75">
      <c r="A7" s="11" t="s">
        <v>279</v>
      </c>
      <c r="B7" s="12" t="s">
        <v>263</v>
      </c>
      <c r="C7" s="11" t="s">
        <v>264</v>
      </c>
      <c r="D7" s="11" t="s">
        <v>265</v>
      </c>
      <c r="E7" s="25" t="s">
        <v>266</v>
      </c>
      <c r="F7" s="12" t="s">
        <v>321</v>
      </c>
      <c r="G7" s="12" t="s">
        <v>290</v>
      </c>
      <c r="H7" s="12" t="s">
        <v>321</v>
      </c>
      <c r="I7" s="12" t="s">
        <v>322</v>
      </c>
      <c r="J7" s="12" t="s">
        <v>323</v>
      </c>
      <c r="K7" s="12" t="s">
        <v>324</v>
      </c>
      <c r="L7" s="14">
        <v>8.43</v>
      </c>
      <c r="M7" s="14">
        <f>WAVAFactor($Q$4,D7,$Q$3)</f>
        <v>1.7775399684906006</v>
      </c>
      <c r="N7" s="14">
        <v>14.984661934375762</v>
      </c>
      <c r="O7" s="23" t="s">
        <v>257</v>
      </c>
      <c r="Z7" s="39"/>
      <c r="AB7" s="39"/>
    </row>
    <row r="8" spans="1:28" s="28" customFormat="1" ht="15.75">
      <c r="A8" s="11" t="s">
        <v>280</v>
      </c>
      <c r="B8" s="25" t="s">
        <v>250</v>
      </c>
      <c r="C8" s="11" t="s">
        <v>251</v>
      </c>
      <c r="D8" s="11" t="s">
        <v>252</v>
      </c>
      <c r="E8" s="25" t="s">
        <v>213</v>
      </c>
      <c r="F8" s="12" t="s">
        <v>325</v>
      </c>
      <c r="G8" s="12" t="s">
        <v>326</v>
      </c>
      <c r="H8" s="12" t="s">
        <v>327</v>
      </c>
      <c r="I8" s="12" t="s">
        <v>328</v>
      </c>
      <c r="J8" s="12" t="s">
        <v>313</v>
      </c>
      <c r="K8" s="12" t="s">
        <v>329</v>
      </c>
      <c r="L8" s="14">
        <v>7.3</v>
      </c>
      <c r="M8" s="14">
        <f>WAVAFactor($Q$4,D8,$Q$3)</f>
        <v>1.8652000427246094</v>
      </c>
      <c r="N8" s="14">
        <v>13.615960311889648</v>
      </c>
      <c r="O8" s="23" t="s">
        <v>257</v>
      </c>
      <c r="Z8" s="39"/>
      <c r="AB8" s="39"/>
    </row>
    <row r="9" spans="1:28" s="28" customFormat="1" ht="15.75">
      <c r="A9" s="11" t="s">
        <v>281</v>
      </c>
      <c r="B9" s="25" t="s">
        <v>244</v>
      </c>
      <c r="C9" s="11" t="s">
        <v>245</v>
      </c>
      <c r="D9" s="11" t="s">
        <v>246</v>
      </c>
      <c r="E9" s="25" t="s">
        <v>213</v>
      </c>
      <c r="F9" s="12" t="s">
        <v>330</v>
      </c>
      <c r="G9" s="12" t="s">
        <v>331</v>
      </c>
      <c r="H9" s="12" t="s">
        <v>290</v>
      </c>
      <c r="I9" s="12" t="s">
        <v>332</v>
      </c>
      <c r="J9" s="12" t="s">
        <v>333</v>
      </c>
      <c r="K9" s="12" t="s">
        <v>334</v>
      </c>
      <c r="L9" s="14">
        <v>7.8</v>
      </c>
      <c r="M9" s="14">
        <f>WAVAFactor($Q$4,D9,$Q$3)</f>
        <v>1.0368000268936157</v>
      </c>
      <c r="N9" s="14">
        <v>8.087040209770203</v>
      </c>
      <c r="O9" s="23" t="s">
        <v>283</v>
      </c>
      <c r="Z9" s="39"/>
      <c r="AB9" s="39"/>
    </row>
    <row r="10" spans="1:28" s="28" customFormat="1" ht="15.75">
      <c r="A10" s="26"/>
      <c r="B10" s="18"/>
      <c r="C10" s="26"/>
      <c r="D10" s="26"/>
      <c r="E10" s="40"/>
      <c r="F10" s="18"/>
      <c r="G10" s="18"/>
      <c r="H10" s="18"/>
      <c r="I10" s="18"/>
      <c r="J10" s="18"/>
      <c r="K10" s="18"/>
      <c r="L10" s="27"/>
      <c r="M10" s="33">
        <f aca="true" t="shared" si="0" ref="M10:M48">WAVAFactor($Q$4,D10,$Q$3)</f>
        <v>0</v>
      </c>
      <c r="N10" s="27"/>
      <c r="O10" s="38"/>
      <c r="Z10" s="39"/>
      <c r="AB10" s="39"/>
    </row>
    <row r="11" spans="1:28" s="28" customFormat="1" ht="15.75">
      <c r="A11" s="26"/>
      <c r="B11" s="18"/>
      <c r="C11" s="26"/>
      <c r="D11" s="26"/>
      <c r="E11" s="40"/>
      <c r="F11" s="18"/>
      <c r="G11" s="18"/>
      <c r="H11" s="18"/>
      <c r="I11" s="18"/>
      <c r="J11" s="18"/>
      <c r="K11" s="18"/>
      <c r="L11" s="27"/>
      <c r="M11" s="14">
        <f t="shared" si="0"/>
        <v>0</v>
      </c>
      <c r="N11" s="27"/>
      <c r="O11" s="38"/>
      <c r="Z11" s="39"/>
      <c r="AB11" s="39"/>
    </row>
    <row r="12" spans="1:28" s="28" customFormat="1" ht="15.75">
      <c r="A12" s="26"/>
      <c r="B12" s="18"/>
      <c r="C12" s="26"/>
      <c r="D12" s="26"/>
      <c r="E12" s="40"/>
      <c r="F12" s="18"/>
      <c r="G12" s="18"/>
      <c r="H12" s="18"/>
      <c r="I12" s="18"/>
      <c r="J12" s="18"/>
      <c r="K12" s="18"/>
      <c r="L12" s="27"/>
      <c r="M12" s="14">
        <f t="shared" si="0"/>
        <v>0</v>
      </c>
      <c r="N12" s="27"/>
      <c r="O12" s="38"/>
      <c r="Z12" s="39"/>
      <c r="AB12" s="39"/>
    </row>
    <row r="13" spans="1:25" s="28" customFormat="1" ht="15.75">
      <c r="A13" s="26"/>
      <c r="B13" s="18"/>
      <c r="C13" s="26"/>
      <c r="D13" s="26"/>
      <c r="E13" s="40"/>
      <c r="F13" s="18"/>
      <c r="G13" s="18"/>
      <c r="H13" s="18"/>
      <c r="I13" s="18"/>
      <c r="J13" s="18"/>
      <c r="K13" s="18"/>
      <c r="L13" s="27"/>
      <c r="M13" s="14">
        <f t="shared" si="0"/>
        <v>0</v>
      </c>
      <c r="N13" s="27"/>
      <c r="O13" s="38"/>
      <c r="W13" s="39"/>
      <c r="Y13" s="39"/>
    </row>
    <row r="14" spans="1:25" s="28" customFormat="1" ht="15.75">
      <c r="A14" s="26"/>
      <c r="B14" s="18"/>
      <c r="C14" s="26"/>
      <c r="D14" s="26"/>
      <c r="E14" s="40"/>
      <c r="F14" s="18"/>
      <c r="G14" s="18"/>
      <c r="H14" s="18"/>
      <c r="I14" s="18"/>
      <c r="J14" s="18"/>
      <c r="K14" s="18"/>
      <c r="L14" s="27"/>
      <c r="M14" s="14">
        <f t="shared" si="0"/>
        <v>0</v>
      </c>
      <c r="N14" s="27"/>
      <c r="O14" s="38"/>
      <c r="W14" s="39"/>
      <c r="Y14" s="39"/>
    </row>
    <row r="15" spans="1:25" s="28" customFormat="1" ht="15.75">
      <c r="A15" s="26"/>
      <c r="B15" s="18"/>
      <c r="C15" s="26"/>
      <c r="D15" s="26"/>
      <c r="E15" s="40"/>
      <c r="F15" s="18"/>
      <c r="G15" s="18"/>
      <c r="H15" s="18"/>
      <c r="I15" s="18"/>
      <c r="J15" s="18"/>
      <c r="K15" s="18"/>
      <c r="L15" s="27"/>
      <c r="M15" s="14">
        <f t="shared" si="0"/>
        <v>0</v>
      </c>
      <c r="N15" s="27"/>
      <c r="O15" s="38"/>
      <c r="W15" s="39"/>
      <c r="Y15" s="39"/>
    </row>
    <row r="16" spans="1:24" s="28" customFormat="1" ht="15.75">
      <c r="A16" s="26"/>
      <c r="B16" s="18"/>
      <c r="C16" s="26"/>
      <c r="D16" s="26"/>
      <c r="E16" s="40"/>
      <c r="F16" s="18"/>
      <c r="G16" s="18"/>
      <c r="H16" s="18"/>
      <c r="I16" s="18"/>
      <c r="J16" s="18"/>
      <c r="K16" s="18"/>
      <c r="L16" s="27"/>
      <c r="M16" s="14">
        <f t="shared" si="0"/>
        <v>0</v>
      </c>
      <c r="N16" s="27"/>
      <c r="O16" s="38"/>
      <c r="V16" s="39"/>
      <c r="X16" s="39"/>
    </row>
    <row r="17" spans="1:24" s="28" customFormat="1" ht="15.75">
      <c r="A17" s="26"/>
      <c r="B17" s="18"/>
      <c r="C17" s="26"/>
      <c r="D17" s="26"/>
      <c r="E17" s="40"/>
      <c r="F17" s="18"/>
      <c r="G17" s="18"/>
      <c r="H17" s="18"/>
      <c r="I17" s="18"/>
      <c r="J17" s="18"/>
      <c r="K17" s="18"/>
      <c r="L17" s="27"/>
      <c r="M17" s="14">
        <f t="shared" si="0"/>
        <v>0</v>
      </c>
      <c r="N17" s="27"/>
      <c r="O17" s="38"/>
      <c r="V17" s="39"/>
      <c r="X17" s="39"/>
    </row>
    <row r="18" spans="1:24" s="28" customFormat="1" ht="15.75">
      <c r="A18" s="26"/>
      <c r="B18" s="18"/>
      <c r="C18" s="26"/>
      <c r="D18" s="26"/>
      <c r="E18" s="40"/>
      <c r="F18" s="18"/>
      <c r="G18" s="18"/>
      <c r="H18" s="18"/>
      <c r="I18" s="18"/>
      <c r="J18" s="18"/>
      <c r="K18" s="18"/>
      <c r="L18" s="27"/>
      <c r="M18" s="14">
        <f t="shared" si="0"/>
        <v>0</v>
      </c>
      <c r="N18" s="27"/>
      <c r="O18" s="38"/>
      <c r="V18" s="39"/>
      <c r="X18" s="39"/>
    </row>
    <row r="19" spans="1:24" s="28" customFormat="1" ht="15.75">
      <c r="A19" s="26"/>
      <c r="B19" s="18"/>
      <c r="C19" s="26"/>
      <c r="D19" s="26"/>
      <c r="E19" s="40"/>
      <c r="F19" s="18"/>
      <c r="G19" s="18"/>
      <c r="H19" s="18"/>
      <c r="I19" s="18"/>
      <c r="J19" s="18"/>
      <c r="K19" s="18"/>
      <c r="L19" s="27"/>
      <c r="M19" s="14">
        <f t="shared" si="0"/>
        <v>0</v>
      </c>
      <c r="N19" s="27"/>
      <c r="O19" s="38"/>
      <c r="V19" s="39"/>
      <c r="X19" s="39"/>
    </row>
    <row r="20" spans="1:24" s="28" customFormat="1" ht="15.75">
      <c r="A20" s="26"/>
      <c r="B20" s="18"/>
      <c r="C20" s="26"/>
      <c r="D20" s="26"/>
      <c r="E20" s="40"/>
      <c r="F20" s="18"/>
      <c r="G20" s="18"/>
      <c r="H20" s="18"/>
      <c r="I20" s="18"/>
      <c r="J20" s="18"/>
      <c r="K20" s="18"/>
      <c r="L20" s="27"/>
      <c r="M20" s="14">
        <f t="shared" si="0"/>
        <v>0</v>
      </c>
      <c r="N20" s="27"/>
      <c r="O20" s="38"/>
      <c r="V20" s="39"/>
      <c r="X20" s="39"/>
    </row>
    <row r="21" spans="1:24" s="28" customFormat="1" ht="15.75">
      <c r="A21" s="26"/>
      <c r="B21" s="18"/>
      <c r="C21" s="26"/>
      <c r="D21" s="26"/>
      <c r="E21" s="40"/>
      <c r="F21" s="18"/>
      <c r="G21" s="18"/>
      <c r="H21" s="18"/>
      <c r="I21" s="18"/>
      <c r="J21" s="18"/>
      <c r="K21" s="18"/>
      <c r="L21" s="27"/>
      <c r="M21" s="14">
        <f t="shared" si="0"/>
        <v>0</v>
      </c>
      <c r="N21" s="27"/>
      <c r="O21" s="38"/>
      <c r="V21" s="39"/>
      <c r="X21" s="39"/>
    </row>
    <row r="22" spans="1:24" s="28" customFormat="1" ht="15.75">
      <c r="A22" s="26"/>
      <c r="B22" s="18"/>
      <c r="C22" s="26"/>
      <c r="D22" s="26"/>
      <c r="E22" s="40"/>
      <c r="F22" s="18"/>
      <c r="G22" s="18"/>
      <c r="H22" s="18"/>
      <c r="I22" s="18"/>
      <c r="J22" s="18"/>
      <c r="K22" s="18"/>
      <c r="L22" s="27"/>
      <c r="M22" s="14">
        <f t="shared" si="0"/>
        <v>0</v>
      </c>
      <c r="N22" s="27"/>
      <c r="O22" s="38"/>
      <c r="V22" s="39"/>
      <c r="X22" s="39"/>
    </row>
    <row r="23" spans="1:24" s="28" customFormat="1" ht="15.75">
      <c r="A23" s="26"/>
      <c r="B23" s="18"/>
      <c r="C23" s="26"/>
      <c r="D23" s="26"/>
      <c r="E23" s="40"/>
      <c r="F23" s="18"/>
      <c r="G23" s="18"/>
      <c r="H23" s="18"/>
      <c r="I23" s="18"/>
      <c r="J23" s="18"/>
      <c r="K23" s="18"/>
      <c r="L23" s="27"/>
      <c r="M23" s="14">
        <f t="shared" si="0"/>
        <v>0</v>
      </c>
      <c r="N23" s="27"/>
      <c r="O23" s="38"/>
      <c r="V23" s="39"/>
      <c r="X23" s="39"/>
    </row>
    <row r="24" spans="1:18" s="28" customFormat="1" ht="15.75">
      <c r="A24" s="26"/>
      <c r="B24" s="18"/>
      <c r="C24" s="26"/>
      <c r="D24" s="26"/>
      <c r="E24" s="40"/>
      <c r="F24" s="18"/>
      <c r="G24" s="18"/>
      <c r="H24" s="18"/>
      <c r="I24" s="18"/>
      <c r="J24" s="18"/>
      <c r="K24" s="18"/>
      <c r="L24" s="27"/>
      <c r="M24" s="14">
        <f t="shared" si="0"/>
        <v>0</v>
      </c>
      <c r="N24" s="27"/>
      <c r="O24" s="38"/>
      <c r="P24" s="39"/>
      <c r="R24" s="39"/>
    </row>
    <row r="25" spans="1:18" s="28" customFormat="1" ht="15.75">
      <c r="A25" s="26"/>
      <c r="B25" s="18"/>
      <c r="C25" s="26"/>
      <c r="D25" s="26"/>
      <c r="E25" s="40"/>
      <c r="F25" s="18"/>
      <c r="G25" s="18"/>
      <c r="H25" s="18"/>
      <c r="I25" s="18"/>
      <c r="J25" s="18"/>
      <c r="K25" s="18"/>
      <c r="L25" s="27"/>
      <c r="M25" s="14">
        <f t="shared" si="0"/>
        <v>0</v>
      </c>
      <c r="N25" s="27"/>
      <c r="O25" s="38"/>
      <c r="P25" s="39"/>
      <c r="R25" s="39"/>
    </row>
    <row r="26" spans="1:15" s="28" customFormat="1" ht="15.75">
      <c r="A26" s="26"/>
      <c r="B26" s="18"/>
      <c r="C26" s="26"/>
      <c r="D26" s="26"/>
      <c r="E26" s="40"/>
      <c r="F26" s="18"/>
      <c r="G26" s="18"/>
      <c r="H26" s="18"/>
      <c r="I26" s="18"/>
      <c r="J26" s="18"/>
      <c r="K26" s="18"/>
      <c r="L26" s="27"/>
      <c r="M26" s="14">
        <f t="shared" si="0"/>
        <v>0</v>
      </c>
      <c r="N26" s="27"/>
      <c r="O26" s="38"/>
    </row>
    <row r="27" spans="1:15" s="28" customFormat="1" ht="15.75">
      <c r="A27" s="26"/>
      <c r="B27" s="18"/>
      <c r="C27" s="18"/>
      <c r="D27" s="18"/>
      <c r="E27" s="40"/>
      <c r="F27" s="18"/>
      <c r="G27" s="18"/>
      <c r="H27" s="18"/>
      <c r="I27" s="18"/>
      <c r="J27" s="18"/>
      <c r="K27" s="18"/>
      <c r="L27" s="27"/>
      <c r="M27" s="14">
        <f t="shared" si="0"/>
        <v>0</v>
      </c>
      <c r="N27" s="27"/>
      <c r="O27" s="38"/>
    </row>
    <row r="28" spans="1:15" s="28" customFormat="1" ht="15.75">
      <c r="A28" s="26"/>
      <c r="B28" s="18"/>
      <c r="C28" s="18"/>
      <c r="D28" s="18"/>
      <c r="E28" s="40"/>
      <c r="F28" s="18"/>
      <c r="G28" s="18"/>
      <c r="H28" s="18"/>
      <c r="I28" s="18"/>
      <c r="J28" s="18"/>
      <c r="K28" s="18"/>
      <c r="L28" s="27"/>
      <c r="M28" s="14">
        <f t="shared" si="0"/>
        <v>0</v>
      </c>
      <c r="N28" s="27"/>
      <c r="O28" s="38"/>
    </row>
    <row r="29" spans="1:15" s="28" customFormat="1" ht="15.75">
      <c r="A29" s="26"/>
      <c r="B29" s="18"/>
      <c r="C29" s="18"/>
      <c r="D29" s="18"/>
      <c r="E29" s="40"/>
      <c r="F29" s="18"/>
      <c r="G29" s="18"/>
      <c r="H29" s="18"/>
      <c r="I29" s="18"/>
      <c r="J29" s="18"/>
      <c r="K29" s="18"/>
      <c r="L29" s="27"/>
      <c r="M29" s="14">
        <f t="shared" si="0"/>
        <v>0</v>
      </c>
      <c r="N29" s="27"/>
      <c r="O29" s="38"/>
    </row>
    <row r="30" spans="1:15" s="28" customFormat="1" ht="15.75">
      <c r="A30" s="26"/>
      <c r="B30" s="18"/>
      <c r="C30" s="18"/>
      <c r="D30" s="18"/>
      <c r="E30" s="40"/>
      <c r="F30" s="18"/>
      <c r="G30" s="18"/>
      <c r="H30" s="18"/>
      <c r="I30" s="18"/>
      <c r="J30" s="18"/>
      <c r="K30" s="18"/>
      <c r="L30" s="27"/>
      <c r="M30" s="14">
        <f t="shared" si="0"/>
        <v>0</v>
      </c>
      <c r="N30" s="27"/>
      <c r="O30" s="38"/>
    </row>
    <row r="31" spans="1:15" s="28" customFormat="1" ht="15.75">
      <c r="A31" s="2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  <c r="O31" s="38"/>
    </row>
    <row r="32" spans="1:15" s="28" customFormat="1" ht="15.75">
      <c r="A32" s="2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  <c r="O32" s="38"/>
    </row>
    <row r="33" spans="1:15" s="28" customFormat="1" ht="15.75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  <c r="O33" s="38"/>
    </row>
    <row r="34" spans="1:15" s="28" customFormat="1" ht="15.75">
      <c r="A34" s="2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  <c r="O34" s="38"/>
    </row>
    <row r="35" spans="1:15" s="28" customFormat="1" ht="15.75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7"/>
      <c r="M35" s="14">
        <f t="shared" si="0"/>
        <v>0</v>
      </c>
      <c r="N35" s="27"/>
      <c r="O35" s="38"/>
    </row>
    <row r="36" spans="1:15" s="28" customFormat="1" ht="15.75">
      <c r="A36" s="2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  <c r="O36" s="38"/>
    </row>
    <row r="37" spans="1:15" s="28" customFormat="1" ht="15.75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  <c r="O37" s="38"/>
    </row>
    <row r="38" spans="1:15" s="28" customFormat="1" ht="15.75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  <c r="O38" s="38"/>
    </row>
    <row r="39" spans="1:15" s="28" customFormat="1" ht="15.75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  <c r="O39" s="38"/>
    </row>
    <row r="40" spans="1:15" s="28" customFormat="1" ht="15.75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41"/>
      <c r="O40" s="38"/>
    </row>
    <row r="41" spans="1:15" s="28" customFormat="1" ht="15.75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7"/>
      <c r="M41" s="14">
        <f t="shared" si="0"/>
        <v>0</v>
      </c>
      <c r="N41" s="41"/>
      <c r="O41" s="38"/>
    </row>
    <row r="42" spans="1:15" s="28" customFormat="1" ht="15.75">
      <c r="A42" s="2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41"/>
      <c r="O42" s="38"/>
    </row>
    <row r="43" spans="1:15" s="28" customFormat="1" ht="15.75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41"/>
      <c r="O43" s="38"/>
    </row>
    <row r="44" spans="1:15" s="28" customFormat="1" ht="15.75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41"/>
      <c r="O44" s="38"/>
    </row>
    <row r="45" spans="1:15" s="28" customFormat="1" ht="15.75">
      <c r="A45" s="2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41"/>
      <c r="O45" s="38"/>
    </row>
    <row r="46" spans="1:15" s="28" customFormat="1" ht="15.75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41"/>
      <c r="O46" s="38"/>
    </row>
    <row r="47" spans="1:15" s="28" customFormat="1" ht="15.75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7"/>
      <c r="M47" s="14">
        <f t="shared" si="0"/>
        <v>0</v>
      </c>
      <c r="N47" s="41"/>
      <c r="O47" s="38"/>
    </row>
    <row r="48" spans="1:15" s="28" customFormat="1" ht="15.75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41"/>
      <c r="O48" s="38"/>
    </row>
    <row r="49" spans="1:15" s="28" customFormat="1" ht="15.75">
      <c r="A49" s="2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7"/>
      <c r="M49" s="14">
        <f aca="true" t="shared" si="1" ref="M49:M70">WAVAFactor($Q$4,D49,$Q$3)</f>
        <v>0</v>
      </c>
      <c r="N49" s="41"/>
      <c r="O49" s="38"/>
    </row>
    <row r="50" spans="1:15" s="28" customFormat="1" ht="15.75">
      <c r="A50" s="2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7"/>
      <c r="M50" s="14">
        <f t="shared" si="1"/>
        <v>0</v>
      </c>
      <c r="N50" s="41"/>
      <c r="O50" s="38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14">
        <f t="shared" si="1"/>
        <v>0</v>
      </c>
      <c r="N51" s="41"/>
      <c r="O51" s="38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41"/>
      <c r="M52" s="14">
        <f t="shared" si="1"/>
        <v>0</v>
      </c>
      <c r="N52" s="41"/>
      <c r="O52" s="38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41"/>
      <c r="M53" s="14">
        <f t="shared" si="1"/>
        <v>0</v>
      </c>
      <c r="N53" s="41"/>
      <c r="O53" s="38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41"/>
      <c r="M54" s="14">
        <f t="shared" si="1"/>
        <v>0</v>
      </c>
      <c r="N54" s="41"/>
      <c r="O54" s="38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1"/>
      <c r="M55" s="14">
        <f t="shared" si="1"/>
        <v>0</v>
      </c>
      <c r="N55" s="41"/>
      <c r="O55" s="38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41"/>
      <c r="M56" s="14">
        <f t="shared" si="1"/>
        <v>0</v>
      </c>
      <c r="N56" s="41"/>
      <c r="O56" s="38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41"/>
      <c r="M57" s="14">
        <f t="shared" si="1"/>
        <v>0</v>
      </c>
      <c r="N57" s="41"/>
      <c r="O57" s="38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41"/>
      <c r="M58" s="14">
        <f t="shared" si="1"/>
        <v>0</v>
      </c>
      <c r="N58" s="41"/>
      <c r="O58" s="38"/>
    </row>
    <row r="59" spans="1:14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41"/>
      <c r="M59" s="14">
        <f t="shared" si="1"/>
        <v>0</v>
      </c>
      <c r="N59" s="41"/>
    </row>
    <row r="60" spans="1:14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7"/>
      <c r="M60" s="14">
        <f t="shared" si="1"/>
        <v>0</v>
      </c>
      <c r="N60" s="41"/>
    </row>
    <row r="61" spans="1:14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7"/>
      <c r="M61" s="14">
        <f t="shared" si="1"/>
        <v>0</v>
      </c>
      <c r="N61" s="41"/>
    </row>
    <row r="62" spans="1:14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14">
        <f t="shared" si="1"/>
        <v>0</v>
      </c>
      <c r="N62" s="41"/>
    </row>
    <row r="63" spans="1:14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7"/>
      <c r="M63" s="14">
        <f t="shared" si="1"/>
        <v>0</v>
      </c>
      <c r="N63" s="41"/>
    </row>
    <row r="64" spans="1:14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14">
        <f t="shared" si="1"/>
        <v>0</v>
      </c>
      <c r="N64" s="41"/>
    </row>
    <row r="65" spans="1:14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/>
      <c r="M65" s="14">
        <f t="shared" si="1"/>
        <v>0</v>
      </c>
      <c r="N65" s="41"/>
    </row>
    <row r="66" spans="1:14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14">
        <f t="shared" si="1"/>
        <v>0</v>
      </c>
      <c r="N66" s="41"/>
    </row>
    <row r="67" spans="1:14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14">
        <f t="shared" si="1"/>
        <v>0</v>
      </c>
      <c r="N67" s="41"/>
    </row>
    <row r="68" spans="1:14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7"/>
      <c r="M68" s="14">
        <f t="shared" si="1"/>
        <v>0</v>
      </c>
      <c r="N68" s="41"/>
    </row>
    <row r="69" spans="1:14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7"/>
      <c r="M69" s="14">
        <f t="shared" si="1"/>
        <v>0</v>
      </c>
      <c r="N69" s="41"/>
    </row>
    <row r="70" spans="1:14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7"/>
      <c r="M70" s="14">
        <f t="shared" si="1"/>
        <v>0</v>
      </c>
      <c r="N70" s="41"/>
    </row>
    <row r="71" spans="1:14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27"/>
      <c r="N71" s="41"/>
    </row>
    <row r="72" spans="1:14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7"/>
      <c r="M72" s="27"/>
      <c r="N72" s="41"/>
    </row>
    <row r="73" spans="1:15" s="28" customFormat="1" ht="15.7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8"/>
      <c r="M73" s="8"/>
      <c r="N73" s="17"/>
      <c r="O73"/>
    </row>
    <row r="74" spans="1:15" s="28" customFormat="1" ht="15.75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8"/>
      <c r="M74" s="8"/>
      <c r="N74" s="17"/>
      <c r="O74"/>
    </row>
    <row r="75" spans="1:15" s="28" customFormat="1" ht="15.75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8"/>
      <c r="M75" s="8"/>
      <c r="N75" s="8"/>
      <c r="O75"/>
    </row>
    <row r="76" spans="1:15" s="28" customFormat="1" ht="15.7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8"/>
      <c r="M76" s="8"/>
      <c r="N76" s="8"/>
      <c r="O76"/>
    </row>
    <row r="77" spans="1:15" s="28" customFormat="1" ht="15.7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8"/>
      <c r="M77" s="8"/>
      <c r="N77" s="8"/>
      <c r="O77"/>
    </row>
    <row r="78" spans="1:15" s="28" customFormat="1" ht="15.7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8"/>
      <c r="M78" s="8"/>
      <c r="N78" s="8"/>
      <c r="O78"/>
    </row>
    <row r="79" spans="1:15" s="28" customFormat="1" ht="15.7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/>
    </row>
    <row r="80" spans="1:15" s="28" customFormat="1" ht="15.75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/>
    </row>
    <row r="81" spans="1:15" s="28" customFormat="1" ht="15.7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/>
    </row>
    <row r="82" spans="1:15" s="28" customFormat="1" ht="15.7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/>
    </row>
    <row r="83" spans="1:15" s="28" customFormat="1" ht="15.7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/>
    </row>
    <row r="84" spans="1:15" s="28" customFormat="1" ht="15.7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/>
    </row>
    <row r="85" spans="1:15" s="28" customFormat="1" ht="15.7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/>
    </row>
    <row r="86" spans="1:15" s="28" customFormat="1" ht="15.7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/>
    </row>
    <row r="87" spans="1:15" s="28" customFormat="1" ht="15.7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/>
    </row>
    <row r="88" spans="1:15" s="28" customFormat="1" ht="15.7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/>
    </row>
    <row r="89" spans="1:15" s="28" customFormat="1" ht="15.7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/>
    </row>
    <row r="90" spans="1:15" s="28" customFormat="1" ht="15.7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/>
    </row>
    <row r="91" spans="1:15" s="28" customFormat="1" ht="15.7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/>
    </row>
    <row r="92" spans="1:15" s="28" customFormat="1" ht="15.7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1.57421875" style="9" customWidth="1"/>
    <col min="4" max="4" width="6.7109375" style="9" customWidth="1"/>
    <col min="5" max="5" width="10.574218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hidden="1" customWidth="1"/>
    <col min="16" max="18" width="9.140625" style="0" hidden="1" customWidth="1"/>
    <col min="19" max="19" width="18.140625" style="0" customWidth="1"/>
  </cols>
  <sheetData>
    <row r="1" spans="1:16" ht="18">
      <c r="A1" s="15" t="s">
        <v>180</v>
      </c>
      <c r="O1" s="6"/>
      <c r="P1" t="s">
        <v>160</v>
      </c>
    </row>
    <row r="2" spans="1:15" ht="18">
      <c r="A2" s="15" t="s">
        <v>202</v>
      </c>
      <c r="O2" s="5"/>
    </row>
    <row r="3" spans="14:28" ht="15">
      <c r="N3" s="29"/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/>
      <c r="G4" s="34"/>
      <c r="H4" s="34"/>
      <c r="I4" s="34"/>
      <c r="J4" s="34"/>
      <c r="K4" s="34"/>
      <c r="L4" s="34" t="s">
        <v>190</v>
      </c>
      <c r="M4" s="34"/>
      <c r="N4" s="34" t="s">
        <v>178</v>
      </c>
      <c r="O4" s="47" t="s">
        <v>193</v>
      </c>
      <c r="P4" s="28" t="s">
        <v>158</v>
      </c>
      <c r="Q4" s="28" t="s">
        <v>203</v>
      </c>
      <c r="Z4" s="39"/>
      <c r="AB4" s="39"/>
    </row>
    <row r="5" spans="1:28" s="28" customFormat="1" ht="15.75">
      <c r="A5" s="31"/>
      <c r="B5" s="37"/>
      <c r="C5" s="31"/>
      <c r="D5" s="31"/>
      <c r="E5" s="37"/>
      <c r="F5" s="32"/>
      <c r="G5" s="32"/>
      <c r="H5" s="32"/>
      <c r="I5" s="32"/>
      <c r="J5" s="32"/>
      <c r="K5" s="32"/>
      <c r="L5" s="45"/>
      <c r="M5" s="33">
        <f aca="true" t="shared" si="0" ref="M5:M68">WAVAFactor($Q$4,D5,$Q$3)</f>
        <v>0</v>
      </c>
      <c r="N5" s="33">
        <f aca="true" t="shared" si="1" ref="N5:N29">L5*M5</f>
        <v>0</v>
      </c>
      <c r="O5" s="46"/>
      <c r="Z5" s="39"/>
      <c r="AB5" s="39"/>
    </row>
    <row r="6" spans="1:28" s="28" customFormat="1" ht="15.75">
      <c r="A6" s="11"/>
      <c r="B6" s="25"/>
      <c r="C6" s="11"/>
      <c r="D6" s="11"/>
      <c r="E6" s="25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4">
        <f t="shared" si="1"/>
        <v>0</v>
      </c>
      <c r="O6" s="23"/>
      <c r="Z6" s="27"/>
      <c r="AB6" s="27"/>
    </row>
    <row r="7" spans="1:28" s="28" customFormat="1" ht="15.75">
      <c r="A7" s="11"/>
      <c r="B7" s="12"/>
      <c r="C7" s="11"/>
      <c r="D7" s="11"/>
      <c r="E7" s="25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4">
        <f t="shared" si="1"/>
        <v>0</v>
      </c>
      <c r="O7" s="23"/>
      <c r="Z7" s="39"/>
      <c r="AB7" s="39"/>
    </row>
    <row r="8" spans="1:28" s="28" customFormat="1" ht="15.75">
      <c r="A8" s="11"/>
      <c r="B8" s="12"/>
      <c r="C8" s="11"/>
      <c r="D8" s="11"/>
      <c r="E8" s="25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4">
        <f t="shared" si="1"/>
        <v>0</v>
      </c>
      <c r="O8" s="23"/>
      <c r="Z8" s="39"/>
      <c r="AB8" s="39"/>
    </row>
    <row r="9" spans="1:28" s="28" customFormat="1" ht="15.75">
      <c r="A9" s="11"/>
      <c r="B9" s="12"/>
      <c r="C9" s="11"/>
      <c r="D9" s="11"/>
      <c r="E9" s="25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4">
        <f t="shared" si="1"/>
        <v>0</v>
      </c>
      <c r="O9" s="23"/>
      <c r="Z9" s="39"/>
      <c r="AB9" s="39"/>
    </row>
    <row r="10" spans="1:28" s="28" customFormat="1" ht="15.75">
      <c r="A10" s="11"/>
      <c r="B10" s="12"/>
      <c r="C10" s="11"/>
      <c r="D10" s="11"/>
      <c r="E10" s="25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4">
        <f t="shared" si="1"/>
        <v>0</v>
      </c>
      <c r="O10" s="23"/>
      <c r="Z10" s="39"/>
      <c r="AB10" s="39"/>
    </row>
    <row r="11" spans="1:28" s="28" customFormat="1" ht="15.75">
      <c r="A11" s="11"/>
      <c r="B11" s="12"/>
      <c r="C11" s="11"/>
      <c r="D11" s="11"/>
      <c r="E11" s="25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4">
        <f t="shared" si="1"/>
        <v>0</v>
      </c>
      <c r="O11" s="23"/>
      <c r="Z11" s="39"/>
      <c r="AB11" s="39"/>
    </row>
    <row r="12" spans="1:28" s="28" customFormat="1" ht="15.75">
      <c r="A12" s="11"/>
      <c r="B12" s="25"/>
      <c r="C12" s="11"/>
      <c r="D12" s="11"/>
      <c r="E12" s="25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4">
        <f t="shared" si="1"/>
        <v>0</v>
      </c>
      <c r="O12" s="23"/>
      <c r="Z12" s="39"/>
      <c r="AB12" s="39"/>
    </row>
    <row r="13" spans="1:25" s="28" customFormat="1" ht="15.75">
      <c r="A13" s="11"/>
      <c r="B13" s="12"/>
      <c r="C13" s="11"/>
      <c r="D13" s="11"/>
      <c r="E13" s="25"/>
      <c r="F13" s="12"/>
      <c r="G13" s="12"/>
      <c r="H13" s="12"/>
      <c r="I13" s="12"/>
      <c r="J13" s="12"/>
      <c r="K13" s="12"/>
      <c r="L13" s="14"/>
      <c r="M13" s="14">
        <f t="shared" si="0"/>
        <v>0</v>
      </c>
      <c r="N13" s="14">
        <f t="shared" si="1"/>
        <v>0</v>
      </c>
      <c r="O13" s="23"/>
      <c r="W13" s="39"/>
      <c r="Y13" s="39"/>
    </row>
    <row r="14" spans="1:25" s="28" customFormat="1" ht="15.75">
      <c r="A14" s="11"/>
      <c r="B14" s="12"/>
      <c r="C14" s="11"/>
      <c r="D14" s="11"/>
      <c r="E14" s="25"/>
      <c r="F14" s="12"/>
      <c r="G14" s="12"/>
      <c r="H14" s="12"/>
      <c r="I14" s="12"/>
      <c r="J14" s="12"/>
      <c r="K14" s="12"/>
      <c r="L14" s="14"/>
      <c r="M14" s="14">
        <f t="shared" si="0"/>
        <v>0</v>
      </c>
      <c r="N14" s="14">
        <f t="shared" si="1"/>
        <v>0</v>
      </c>
      <c r="O14" s="23"/>
      <c r="W14" s="39"/>
      <c r="Y14" s="39"/>
    </row>
    <row r="15" spans="1:25" s="28" customFormat="1" ht="15.75">
      <c r="A15" s="11"/>
      <c r="B15" s="12"/>
      <c r="C15" s="11"/>
      <c r="D15" s="11"/>
      <c r="E15" s="25"/>
      <c r="F15" s="12"/>
      <c r="G15" s="12"/>
      <c r="H15" s="12"/>
      <c r="I15" s="12"/>
      <c r="J15" s="12"/>
      <c r="K15" s="12"/>
      <c r="L15" s="14"/>
      <c r="M15" s="14">
        <f t="shared" si="0"/>
        <v>0</v>
      </c>
      <c r="N15" s="14">
        <f t="shared" si="1"/>
        <v>0</v>
      </c>
      <c r="O15" s="23"/>
      <c r="W15" s="39"/>
      <c r="Y15" s="39"/>
    </row>
    <row r="16" spans="1:24" s="28" customFormat="1" ht="15.75">
      <c r="A16" s="11"/>
      <c r="B16" s="12"/>
      <c r="C16" s="11"/>
      <c r="D16" s="11"/>
      <c r="E16" s="25"/>
      <c r="F16" s="12"/>
      <c r="G16" s="12"/>
      <c r="H16" s="12"/>
      <c r="I16" s="12"/>
      <c r="J16" s="12"/>
      <c r="K16" s="12"/>
      <c r="L16" s="14"/>
      <c r="M16" s="14">
        <f t="shared" si="0"/>
        <v>0</v>
      </c>
      <c r="N16" s="14">
        <f t="shared" si="1"/>
        <v>0</v>
      </c>
      <c r="O16" s="24"/>
      <c r="V16" s="39"/>
      <c r="X16" s="39"/>
    </row>
    <row r="17" spans="1:24" s="28" customFormat="1" ht="15.75">
      <c r="A17" s="11"/>
      <c r="B17" s="12"/>
      <c r="C17" s="11"/>
      <c r="D17" s="11"/>
      <c r="E17" s="25"/>
      <c r="F17" s="12"/>
      <c r="G17" s="12"/>
      <c r="H17" s="12"/>
      <c r="I17" s="12"/>
      <c r="J17" s="12"/>
      <c r="K17" s="12"/>
      <c r="L17" s="14"/>
      <c r="M17" s="14">
        <f t="shared" si="0"/>
        <v>0</v>
      </c>
      <c r="N17" s="14">
        <f t="shared" si="1"/>
        <v>0</v>
      </c>
      <c r="O17" s="24"/>
      <c r="V17" s="39"/>
      <c r="X17" s="39"/>
    </row>
    <row r="18" spans="1:24" s="28" customFormat="1" ht="15.75">
      <c r="A18" s="11"/>
      <c r="B18" s="12"/>
      <c r="C18" s="11"/>
      <c r="D18" s="11"/>
      <c r="E18" s="25"/>
      <c r="F18" s="12"/>
      <c r="G18" s="12"/>
      <c r="H18" s="12"/>
      <c r="I18" s="12"/>
      <c r="J18" s="12"/>
      <c r="K18" s="12"/>
      <c r="L18" s="14"/>
      <c r="M18" s="14">
        <f t="shared" si="0"/>
        <v>0</v>
      </c>
      <c r="N18" s="14">
        <f t="shared" si="1"/>
        <v>0</v>
      </c>
      <c r="O18" s="24"/>
      <c r="V18" s="39"/>
      <c r="X18" s="39"/>
    </row>
    <row r="19" spans="1:24" s="28" customFormat="1" ht="15.75">
      <c r="A19" s="11"/>
      <c r="B19" s="12"/>
      <c r="C19" s="11"/>
      <c r="D19" s="11"/>
      <c r="E19" s="25"/>
      <c r="F19" s="12"/>
      <c r="G19" s="12"/>
      <c r="H19" s="12"/>
      <c r="I19" s="12"/>
      <c r="J19" s="12"/>
      <c r="K19" s="12"/>
      <c r="L19" s="14"/>
      <c r="M19" s="14">
        <f t="shared" si="0"/>
        <v>0</v>
      </c>
      <c r="N19" s="14">
        <f t="shared" si="1"/>
        <v>0</v>
      </c>
      <c r="O19" s="24"/>
      <c r="V19" s="39"/>
      <c r="X19" s="39"/>
    </row>
    <row r="20" spans="1:24" s="28" customFormat="1" ht="15.75">
      <c r="A20" s="11"/>
      <c r="B20" s="12"/>
      <c r="C20" s="11"/>
      <c r="D20" s="11"/>
      <c r="E20" s="25"/>
      <c r="F20" s="12"/>
      <c r="G20" s="12"/>
      <c r="H20" s="12"/>
      <c r="I20" s="12"/>
      <c r="J20" s="12"/>
      <c r="K20" s="12"/>
      <c r="L20" s="14"/>
      <c r="M20" s="14">
        <f t="shared" si="0"/>
        <v>0</v>
      </c>
      <c r="N20" s="14">
        <f t="shared" si="1"/>
        <v>0</v>
      </c>
      <c r="O20" s="24"/>
      <c r="V20" s="39"/>
      <c r="X20" s="39"/>
    </row>
    <row r="21" spans="1:24" s="28" customFormat="1" ht="15.75">
      <c r="A21" s="11"/>
      <c r="B21" s="12"/>
      <c r="C21" s="11"/>
      <c r="D21" s="11"/>
      <c r="E21" s="25"/>
      <c r="F21" s="12"/>
      <c r="G21" s="12"/>
      <c r="H21" s="12"/>
      <c r="I21" s="12"/>
      <c r="J21" s="12"/>
      <c r="K21" s="12"/>
      <c r="L21" s="14"/>
      <c r="M21" s="14">
        <f t="shared" si="0"/>
        <v>0</v>
      </c>
      <c r="N21" s="14">
        <f t="shared" si="1"/>
        <v>0</v>
      </c>
      <c r="O21" s="24"/>
      <c r="V21" s="39"/>
      <c r="X21" s="39"/>
    </row>
    <row r="22" spans="1:24" s="28" customFormat="1" ht="15.75">
      <c r="A22" s="11"/>
      <c r="B22" s="12"/>
      <c r="C22" s="11"/>
      <c r="D22" s="11"/>
      <c r="E22" s="25"/>
      <c r="F22" s="12"/>
      <c r="G22" s="12"/>
      <c r="H22" s="12"/>
      <c r="I22" s="12"/>
      <c r="J22" s="12"/>
      <c r="K22" s="12"/>
      <c r="L22" s="14"/>
      <c r="M22" s="14">
        <f t="shared" si="0"/>
        <v>0</v>
      </c>
      <c r="N22" s="14">
        <f t="shared" si="1"/>
        <v>0</v>
      </c>
      <c r="O22" s="24"/>
      <c r="V22" s="39"/>
      <c r="X22" s="39"/>
    </row>
    <row r="23" spans="1:24" s="28" customFormat="1" ht="15.75">
      <c r="A23" s="11"/>
      <c r="B23" s="12"/>
      <c r="C23" s="11"/>
      <c r="D23" s="11"/>
      <c r="E23" s="25"/>
      <c r="F23" s="12"/>
      <c r="G23" s="12"/>
      <c r="H23" s="12"/>
      <c r="I23" s="12"/>
      <c r="J23" s="12"/>
      <c r="K23" s="12"/>
      <c r="L23" s="14"/>
      <c r="M23" s="14">
        <f t="shared" si="0"/>
        <v>0</v>
      </c>
      <c r="N23" s="14">
        <f t="shared" si="1"/>
        <v>0</v>
      </c>
      <c r="O23" s="24"/>
      <c r="V23" s="39"/>
      <c r="X23" s="39"/>
    </row>
    <row r="24" spans="1:18" s="28" customFormat="1" ht="15.75">
      <c r="A24" s="11"/>
      <c r="B24" s="12"/>
      <c r="C24" s="11"/>
      <c r="D24" s="11"/>
      <c r="E24" s="25"/>
      <c r="F24" s="12"/>
      <c r="G24" s="12"/>
      <c r="H24" s="12"/>
      <c r="I24" s="12"/>
      <c r="J24" s="12"/>
      <c r="K24" s="12"/>
      <c r="L24" s="14"/>
      <c r="M24" s="14">
        <f t="shared" si="0"/>
        <v>0</v>
      </c>
      <c r="N24" s="14">
        <f t="shared" si="1"/>
        <v>0</v>
      </c>
      <c r="O24" s="24"/>
      <c r="P24" s="39"/>
      <c r="R24" s="39"/>
    </row>
    <row r="25" spans="1:18" s="28" customFormat="1" ht="15.75">
      <c r="A25" s="11"/>
      <c r="B25" s="12"/>
      <c r="C25" s="11"/>
      <c r="D25" s="11"/>
      <c r="E25" s="25"/>
      <c r="F25" s="12"/>
      <c r="G25" s="12"/>
      <c r="H25" s="12"/>
      <c r="I25" s="12"/>
      <c r="J25" s="12"/>
      <c r="K25" s="12"/>
      <c r="L25" s="14"/>
      <c r="M25" s="14">
        <f t="shared" si="0"/>
        <v>0</v>
      </c>
      <c r="N25" s="14">
        <f t="shared" si="1"/>
        <v>0</v>
      </c>
      <c r="O25" s="24"/>
      <c r="P25" s="39"/>
      <c r="R25" s="39"/>
    </row>
    <row r="26" spans="1:15" s="28" customFormat="1" ht="15.75">
      <c r="A26" s="11"/>
      <c r="B26" s="12"/>
      <c r="C26" s="11"/>
      <c r="D26" s="11"/>
      <c r="E26" s="25"/>
      <c r="F26" s="12"/>
      <c r="G26" s="12"/>
      <c r="H26" s="12"/>
      <c r="I26" s="12"/>
      <c r="J26" s="12"/>
      <c r="K26" s="12"/>
      <c r="L26" s="14"/>
      <c r="M26" s="14">
        <f t="shared" si="0"/>
        <v>0</v>
      </c>
      <c r="N26" s="14">
        <f t="shared" si="1"/>
        <v>0</v>
      </c>
      <c r="O26" s="24"/>
    </row>
    <row r="27" spans="1:15" s="28" customFormat="1" ht="15.75">
      <c r="A27" s="11"/>
      <c r="B27" s="12"/>
      <c r="C27" s="11"/>
      <c r="D27" s="11"/>
      <c r="E27" s="25"/>
      <c r="F27" s="12"/>
      <c r="G27" s="12"/>
      <c r="H27" s="12"/>
      <c r="I27" s="12"/>
      <c r="J27" s="12"/>
      <c r="K27" s="12"/>
      <c r="L27" s="14"/>
      <c r="M27" s="14">
        <f t="shared" si="0"/>
        <v>0</v>
      </c>
      <c r="N27" s="14">
        <f t="shared" si="1"/>
        <v>0</v>
      </c>
      <c r="O27" s="24"/>
    </row>
    <row r="28" spans="1:15" s="28" customFormat="1" ht="15.75">
      <c r="A28" s="11"/>
      <c r="B28" s="12"/>
      <c r="C28" s="11"/>
      <c r="D28" s="11"/>
      <c r="E28" s="25"/>
      <c r="F28" s="12"/>
      <c r="G28" s="12"/>
      <c r="H28" s="12"/>
      <c r="I28" s="12"/>
      <c r="J28" s="12"/>
      <c r="K28" s="12"/>
      <c r="L28" s="14"/>
      <c r="M28" s="14">
        <f t="shared" si="0"/>
        <v>0</v>
      </c>
      <c r="N28" s="14">
        <f t="shared" si="1"/>
        <v>0</v>
      </c>
      <c r="O28" s="24"/>
    </row>
    <row r="29" spans="1:15" s="28" customFormat="1" ht="15.75">
      <c r="A29" s="11"/>
      <c r="B29" s="12"/>
      <c r="C29" s="11"/>
      <c r="D29" s="11"/>
      <c r="E29" s="25"/>
      <c r="F29" s="12"/>
      <c r="G29" s="12"/>
      <c r="H29" s="12"/>
      <c r="I29" s="12"/>
      <c r="J29" s="12"/>
      <c r="K29" s="12"/>
      <c r="L29" s="14"/>
      <c r="M29" s="14">
        <f t="shared" si="0"/>
        <v>0</v>
      </c>
      <c r="N29" s="14">
        <f t="shared" si="1"/>
        <v>0</v>
      </c>
      <c r="O29" s="24"/>
    </row>
    <row r="30" spans="1:15" s="28" customFormat="1" ht="15.75">
      <c r="A30" s="26"/>
      <c r="B30" s="18"/>
      <c r="C30" s="26"/>
      <c r="D30" s="26"/>
      <c r="E30" s="40"/>
      <c r="F30" s="18"/>
      <c r="G30" s="18"/>
      <c r="H30" s="18"/>
      <c r="I30" s="18"/>
      <c r="J30" s="18"/>
      <c r="K30" s="18"/>
      <c r="L30" s="27"/>
      <c r="M30" s="33">
        <f t="shared" si="0"/>
        <v>0</v>
      </c>
      <c r="N30" s="27"/>
      <c r="O30" s="38"/>
    </row>
    <row r="31" spans="1:15" s="28" customFormat="1" ht="15.75">
      <c r="A31" s="26"/>
      <c r="B31" s="18"/>
      <c r="C31" s="26"/>
      <c r="D31" s="26"/>
      <c r="E31" s="40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  <c r="O31" s="38"/>
    </row>
    <row r="32" spans="1:15" s="28" customFormat="1" ht="15.75">
      <c r="A32" s="26"/>
      <c r="B32" s="18"/>
      <c r="C32" s="26"/>
      <c r="D32" s="26"/>
      <c r="E32" s="40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  <c r="O32" s="38"/>
    </row>
    <row r="33" spans="1:15" s="28" customFormat="1" ht="15.75">
      <c r="A33" s="26"/>
      <c r="B33" s="18"/>
      <c r="C33" s="26"/>
      <c r="D33" s="26"/>
      <c r="E33" s="40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  <c r="O33" s="38"/>
    </row>
    <row r="34" spans="1:15" s="28" customFormat="1" ht="15.75">
      <c r="A34" s="26"/>
      <c r="B34" s="18"/>
      <c r="C34" s="26"/>
      <c r="D34" s="26"/>
      <c r="E34" s="40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  <c r="O34" s="38"/>
    </row>
    <row r="35" spans="1:15" s="28" customFormat="1" ht="15.75">
      <c r="A35" s="26"/>
      <c r="B35" s="18"/>
      <c r="C35" s="26"/>
      <c r="D35" s="26"/>
      <c r="E35" s="40"/>
      <c r="F35" s="18"/>
      <c r="G35" s="18"/>
      <c r="H35" s="18"/>
      <c r="I35" s="18"/>
      <c r="J35" s="18"/>
      <c r="K35" s="18"/>
      <c r="L35" s="27"/>
      <c r="M35" s="14">
        <f t="shared" si="0"/>
        <v>0</v>
      </c>
      <c r="N35" s="27"/>
      <c r="O35" s="38"/>
    </row>
    <row r="36" spans="1:15" s="28" customFormat="1" ht="15.75">
      <c r="A36" s="26"/>
      <c r="B36" s="18"/>
      <c r="C36" s="26"/>
      <c r="D36" s="26"/>
      <c r="E36" s="40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  <c r="O36" s="38"/>
    </row>
    <row r="37" spans="1:15" s="28" customFormat="1" ht="15.75">
      <c r="A37" s="26"/>
      <c r="B37" s="18"/>
      <c r="C37" s="26"/>
      <c r="D37" s="26"/>
      <c r="E37" s="40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  <c r="O37" s="38"/>
    </row>
    <row r="38" spans="1:15" s="28" customFormat="1" ht="15.75">
      <c r="A38" s="26"/>
      <c r="B38" s="18"/>
      <c r="C38" s="26"/>
      <c r="D38" s="26"/>
      <c r="E38" s="40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  <c r="O38" s="38"/>
    </row>
    <row r="39" spans="1:15" s="28" customFormat="1" ht="15.75">
      <c r="A39" s="26"/>
      <c r="B39" s="18"/>
      <c r="C39" s="26"/>
      <c r="D39" s="26"/>
      <c r="E39" s="40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  <c r="O39" s="38"/>
    </row>
    <row r="40" spans="1:15" s="28" customFormat="1" ht="15.75">
      <c r="A40" s="26"/>
      <c r="B40" s="18"/>
      <c r="C40" s="26"/>
      <c r="D40" s="26"/>
      <c r="E40" s="40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27"/>
      <c r="O40" s="38"/>
    </row>
    <row r="41" spans="1:15" s="28" customFormat="1" ht="15.75">
      <c r="A41" s="26"/>
      <c r="B41" s="18"/>
      <c r="C41" s="26"/>
      <c r="D41" s="26"/>
      <c r="E41" s="40"/>
      <c r="F41" s="18"/>
      <c r="G41" s="18"/>
      <c r="H41" s="18"/>
      <c r="I41" s="18"/>
      <c r="J41" s="18"/>
      <c r="K41" s="18"/>
      <c r="L41" s="27"/>
      <c r="M41" s="14">
        <f t="shared" si="0"/>
        <v>0</v>
      </c>
      <c r="N41" s="27"/>
      <c r="O41" s="38"/>
    </row>
    <row r="42" spans="1:15" s="28" customFormat="1" ht="15.75">
      <c r="A42" s="26"/>
      <c r="B42" s="18"/>
      <c r="C42" s="26"/>
      <c r="D42" s="26"/>
      <c r="E42" s="40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27"/>
      <c r="O42" s="38"/>
    </row>
    <row r="43" spans="1:15" s="28" customFormat="1" ht="15.75">
      <c r="A43" s="26"/>
      <c r="B43" s="18"/>
      <c r="C43" s="26"/>
      <c r="D43" s="26"/>
      <c r="E43" s="40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27"/>
      <c r="O43" s="38"/>
    </row>
    <row r="44" spans="1:15" s="28" customFormat="1" ht="15.75">
      <c r="A44" s="26"/>
      <c r="B44" s="18"/>
      <c r="C44" s="26"/>
      <c r="D44" s="26"/>
      <c r="E44" s="40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27"/>
      <c r="O44" s="38"/>
    </row>
    <row r="45" spans="1:15" s="28" customFormat="1" ht="15.75">
      <c r="A45" s="26"/>
      <c r="B45" s="18"/>
      <c r="C45" s="26"/>
      <c r="D45" s="26"/>
      <c r="E45" s="40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27"/>
      <c r="O45" s="38"/>
    </row>
    <row r="46" spans="1:15" s="28" customFormat="1" ht="15.75">
      <c r="A46" s="26"/>
      <c r="B46" s="18"/>
      <c r="C46" s="26"/>
      <c r="D46" s="26"/>
      <c r="E46" s="40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27"/>
      <c r="O46" s="38"/>
    </row>
    <row r="47" spans="1:15" s="28" customFormat="1" ht="15.75">
      <c r="A47" s="26"/>
      <c r="B47" s="18"/>
      <c r="C47" s="18"/>
      <c r="D47" s="18"/>
      <c r="E47" s="40"/>
      <c r="F47" s="18"/>
      <c r="G47" s="18"/>
      <c r="H47" s="18"/>
      <c r="I47" s="18"/>
      <c r="J47" s="18"/>
      <c r="K47" s="18"/>
      <c r="L47" s="27"/>
      <c r="M47" s="14">
        <f t="shared" si="0"/>
        <v>0</v>
      </c>
      <c r="N47" s="27"/>
      <c r="O47" s="38"/>
    </row>
    <row r="48" spans="1:15" s="28" customFormat="1" ht="15.75">
      <c r="A48" s="26"/>
      <c r="B48" s="18"/>
      <c r="C48" s="18"/>
      <c r="D48" s="18"/>
      <c r="E48" s="40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27"/>
      <c r="O48" s="38"/>
    </row>
    <row r="49" spans="1:15" s="28" customFormat="1" ht="15.75">
      <c r="A49" s="26"/>
      <c r="B49" s="18"/>
      <c r="C49" s="18"/>
      <c r="D49" s="18"/>
      <c r="E49" s="40"/>
      <c r="F49" s="18"/>
      <c r="G49" s="18"/>
      <c r="H49" s="18"/>
      <c r="I49" s="18"/>
      <c r="J49" s="18"/>
      <c r="K49" s="18"/>
      <c r="L49" s="27"/>
      <c r="M49" s="14">
        <f t="shared" si="0"/>
        <v>0</v>
      </c>
      <c r="N49" s="27"/>
      <c r="O49" s="38"/>
    </row>
    <row r="50" spans="1:15" s="28" customFormat="1" ht="15.75">
      <c r="A50" s="26"/>
      <c r="B50" s="18"/>
      <c r="C50" s="18"/>
      <c r="D50" s="18"/>
      <c r="E50" s="40"/>
      <c r="F50" s="18"/>
      <c r="G50" s="18"/>
      <c r="H50" s="18"/>
      <c r="I50" s="18"/>
      <c r="J50" s="18"/>
      <c r="K50" s="18"/>
      <c r="L50" s="27"/>
      <c r="M50" s="14">
        <f t="shared" si="0"/>
        <v>0</v>
      </c>
      <c r="N50" s="27"/>
      <c r="O50" s="38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14">
        <f t="shared" si="0"/>
        <v>0</v>
      </c>
      <c r="N51" s="27"/>
      <c r="O51" s="38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4">
        <f t="shared" si="0"/>
        <v>0</v>
      </c>
      <c r="N52" s="27"/>
      <c r="O52" s="38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14">
        <f t="shared" si="0"/>
        <v>0</v>
      </c>
      <c r="N53" s="27"/>
      <c r="O53" s="38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7"/>
      <c r="M54" s="14">
        <f t="shared" si="0"/>
        <v>0</v>
      </c>
      <c r="N54" s="27"/>
      <c r="O54" s="38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/>
      <c r="M55" s="14">
        <f t="shared" si="0"/>
        <v>0</v>
      </c>
      <c r="N55" s="27"/>
      <c r="O55" s="38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4">
        <f t="shared" si="0"/>
        <v>0</v>
      </c>
      <c r="N56" s="27"/>
      <c r="O56" s="38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7"/>
      <c r="M57" s="14">
        <f t="shared" si="0"/>
        <v>0</v>
      </c>
      <c r="N57" s="27"/>
      <c r="O57" s="38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14">
        <f t="shared" si="0"/>
        <v>0</v>
      </c>
      <c r="N58" s="27"/>
      <c r="O58" s="38"/>
    </row>
    <row r="59" spans="1:15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7"/>
      <c r="M59" s="14">
        <f t="shared" si="0"/>
        <v>0</v>
      </c>
      <c r="N59" s="27"/>
      <c r="O59" s="38"/>
    </row>
    <row r="60" spans="1:15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7"/>
      <c r="M60" s="14">
        <f t="shared" si="0"/>
        <v>0</v>
      </c>
      <c r="N60" s="41"/>
      <c r="O60" s="38"/>
    </row>
    <row r="61" spans="1:15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7"/>
      <c r="M61" s="14">
        <f t="shared" si="0"/>
        <v>0</v>
      </c>
      <c r="N61" s="41"/>
      <c r="O61" s="38"/>
    </row>
    <row r="62" spans="1:15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14">
        <f t="shared" si="0"/>
        <v>0</v>
      </c>
      <c r="N62" s="41"/>
      <c r="O62" s="38"/>
    </row>
    <row r="63" spans="1:15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7"/>
      <c r="M63" s="14">
        <f t="shared" si="0"/>
        <v>0</v>
      </c>
      <c r="N63" s="41"/>
      <c r="O63" s="38"/>
    </row>
    <row r="64" spans="1:15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14">
        <f t="shared" si="0"/>
        <v>0</v>
      </c>
      <c r="N64" s="41"/>
      <c r="O64" s="38"/>
    </row>
    <row r="65" spans="1:15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/>
      <c r="M65" s="14">
        <f t="shared" si="0"/>
        <v>0</v>
      </c>
      <c r="N65" s="41"/>
      <c r="O65" s="38"/>
    </row>
    <row r="66" spans="1:15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14">
        <f t="shared" si="0"/>
        <v>0</v>
      </c>
      <c r="N66" s="41"/>
      <c r="O66" s="38"/>
    </row>
    <row r="67" spans="1:15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14">
        <f t="shared" si="0"/>
        <v>0</v>
      </c>
      <c r="N67" s="41"/>
      <c r="O67" s="38"/>
    </row>
    <row r="68" spans="1:15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7"/>
      <c r="M68" s="14">
        <f t="shared" si="0"/>
        <v>0</v>
      </c>
      <c r="N68" s="41"/>
      <c r="O68" s="38"/>
    </row>
    <row r="69" spans="1:15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7"/>
      <c r="M69" s="14">
        <f aca="true" t="shared" si="2" ref="M69:M90">WAVAFactor($Q$4,D69,$Q$3)</f>
        <v>0</v>
      </c>
      <c r="N69" s="41"/>
      <c r="O69" s="38"/>
    </row>
    <row r="70" spans="1:15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7"/>
      <c r="M70" s="14">
        <f t="shared" si="2"/>
        <v>0</v>
      </c>
      <c r="N70" s="41"/>
      <c r="O70" s="38"/>
    </row>
    <row r="71" spans="1:15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14">
        <f t="shared" si="2"/>
        <v>0</v>
      </c>
      <c r="N71" s="41"/>
      <c r="O71" s="38"/>
    </row>
    <row r="72" spans="1:15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41"/>
      <c r="M72" s="14">
        <f t="shared" si="2"/>
        <v>0</v>
      </c>
      <c r="N72" s="41"/>
      <c r="O72" s="38"/>
    </row>
    <row r="73" spans="1:15" s="28" customFormat="1" ht="15.75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41"/>
      <c r="M73" s="14">
        <f t="shared" si="2"/>
        <v>0</v>
      </c>
      <c r="N73" s="41"/>
      <c r="O73" s="38"/>
    </row>
    <row r="74" spans="1:15" s="28" customFormat="1" ht="15.75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41"/>
      <c r="M74" s="14">
        <f t="shared" si="2"/>
        <v>0</v>
      </c>
      <c r="N74" s="41"/>
      <c r="O74" s="38"/>
    </row>
    <row r="75" spans="1:15" s="28" customFormat="1" ht="15.75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41"/>
      <c r="M75" s="14">
        <f t="shared" si="2"/>
        <v>0</v>
      </c>
      <c r="N75" s="41"/>
      <c r="O75" s="38"/>
    </row>
    <row r="76" spans="1:15" s="28" customFormat="1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41"/>
      <c r="M76" s="14">
        <f t="shared" si="2"/>
        <v>0</v>
      </c>
      <c r="N76" s="41"/>
      <c r="O76" s="38"/>
    </row>
    <row r="77" spans="1:15" s="28" customFormat="1" ht="15.75">
      <c r="A77" s="2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41"/>
      <c r="M77" s="14">
        <f t="shared" si="2"/>
        <v>0</v>
      </c>
      <c r="N77" s="41"/>
      <c r="O77" s="38"/>
    </row>
    <row r="78" spans="1:15" s="28" customFormat="1" ht="15.75">
      <c r="A78" s="2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41"/>
      <c r="M78" s="14">
        <f t="shared" si="2"/>
        <v>0</v>
      </c>
      <c r="N78" s="41"/>
      <c r="O78" s="38"/>
    </row>
    <row r="79" spans="1:14" s="28" customFormat="1" ht="15.75">
      <c r="A79" s="2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41"/>
      <c r="M79" s="14">
        <f t="shared" si="2"/>
        <v>0</v>
      </c>
      <c r="N79" s="41"/>
    </row>
    <row r="80" spans="1:14" s="28" customFormat="1" ht="15.75">
      <c r="A80" s="2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7"/>
      <c r="M80" s="14">
        <f t="shared" si="2"/>
        <v>0</v>
      </c>
      <c r="N80" s="41"/>
    </row>
    <row r="81" spans="1:14" s="28" customFormat="1" ht="15.75">
      <c r="A81" s="2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7"/>
      <c r="M81" s="14">
        <f t="shared" si="2"/>
        <v>0</v>
      </c>
      <c r="N81" s="41"/>
    </row>
    <row r="82" spans="1:14" s="28" customFormat="1" ht="15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7"/>
      <c r="M82" s="14">
        <f t="shared" si="2"/>
        <v>0</v>
      </c>
      <c r="N82" s="41"/>
    </row>
    <row r="83" spans="1:14" s="28" customFormat="1" ht="15.75">
      <c r="A83" s="2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7"/>
      <c r="M83" s="14">
        <f t="shared" si="2"/>
        <v>0</v>
      </c>
      <c r="N83" s="41"/>
    </row>
    <row r="84" spans="1:14" s="28" customFormat="1" ht="15.75">
      <c r="A84" s="2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7"/>
      <c r="M84" s="14">
        <f t="shared" si="2"/>
        <v>0</v>
      </c>
      <c r="N84" s="41"/>
    </row>
    <row r="85" spans="1:14" s="28" customFormat="1" ht="15.75">
      <c r="A85" s="2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7"/>
      <c r="M85" s="14">
        <f t="shared" si="2"/>
        <v>0</v>
      </c>
      <c r="N85" s="41"/>
    </row>
    <row r="86" spans="1:14" s="28" customFormat="1" ht="15.75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7"/>
      <c r="M86" s="14">
        <f t="shared" si="2"/>
        <v>0</v>
      </c>
      <c r="N86" s="41"/>
    </row>
    <row r="87" spans="1:14" s="28" customFormat="1" ht="15.7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7"/>
      <c r="M87" s="14">
        <f t="shared" si="2"/>
        <v>0</v>
      </c>
      <c r="N87" s="41"/>
    </row>
    <row r="88" spans="1:14" s="28" customFormat="1" ht="15.75">
      <c r="A88" s="2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7"/>
      <c r="M88" s="14">
        <f t="shared" si="2"/>
        <v>0</v>
      </c>
      <c r="N88" s="41"/>
    </row>
    <row r="89" spans="1:14" s="28" customFormat="1" ht="15.75">
      <c r="A89" s="2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7"/>
      <c r="M89" s="14">
        <f t="shared" si="2"/>
        <v>0</v>
      </c>
      <c r="N89" s="41"/>
    </row>
    <row r="90" spans="1:14" s="28" customFormat="1" ht="15.75">
      <c r="A90" s="2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7"/>
      <c r="M90" s="14">
        <f t="shared" si="2"/>
        <v>0</v>
      </c>
      <c r="N90" s="41"/>
    </row>
    <row r="91" spans="1:14" s="28" customFormat="1" ht="15.75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7"/>
      <c r="M91" s="27"/>
      <c r="N91" s="41"/>
    </row>
    <row r="92" spans="1:14" s="28" customFormat="1" ht="15.75">
      <c r="A92" s="2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7"/>
      <c r="M92" s="27"/>
      <c r="N92" s="41"/>
    </row>
    <row r="93" spans="12:14" ht="15">
      <c r="L93" s="8"/>
      <c r="M93" s="8"/>
      <c r="N93" s="17"/>
    </row>
    <row r="94" spans="12:14" ht="15">
      <c r="L94" s="8"/>
      <c r="M94" s="8"/>
      <c r="N94" s="17"/>
    </row>
    <row r="95" spans="12:14" ht="15">
      <c r="L95" s="8"/>
      <c r="M95" s="8"/>
      <c r="N95" s="8"/>
    </row>
    <row r="96" spans="12:14" ht="15">
      <c r="L96" s="8"/>
      <c r="M96" s="8"/>
      <c r="N96" s="8"/>
    </row>
    <row r="97" spans="12:14" ht="15">
      <c r="L97" s="8"/>
      <c r="M97" s="8"/>
      <c r="N97" s="8"/>
    </row>
    <row r="98" spans="12:14" ht="15">
      <c r="L98" s="8"/>
      <c r="M98" s="8"/>
      <c r="N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57421875" style="10" customWidth="1"/>
    <col min="2" max="2" width="23.7109375" style="9" customWidth="1"/>
    <col min="3" max="3" width="11.57421875" style="9" customWidth="1"/>
    <col min="4" max="4" width="6.7109375" style="9" customWidth="1"/>
    <col min="5" max="5" width="10.574218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hidden="1" customWidth="1"/>
    <col min="16" max="18" width="9.140625" style="0" hidden="1" customWidth="1"/>
    <col min="19" max="19" width="18.140625" style="0" customWidth="1"/>
  </cols>
  <sheetData>
    <row r="1" spans="1:16" ht="18">
      <c r="A1" s="15" t="s">
        <v>180</v>
      </c>
      <c r="O1" s="6"/>
      <c r="P1" t="s">
        <v>160</v>
      </c>
    </row>
    <row r="2" spans="1:15" ht="18">
      <c r="A2" s="15" t="s">
        <v>205</v>
      </c>
      <c r="O2" s="5"/>
    </row>
    <row r="3" spans="14:28" ht="15">
      <c r="N3" s="29"/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/>
      <c r="G4" s="34"/>
      <c r="H4" s="34"/>
      <c r="I4" s="34"/>
      <c r="J4" s="34"/>
      <c r="K4" s="34"/>
      <c r="L4" s="34" t="s">
        <v>190</v>
      </c>
      <c r="M4" s="34"/>
      <c r="N4" s="34" t="s">
        <v>178</v>
      </c>
      <c r="O4" s="47" t="s">
        <v>204</v>
      </c>
      <c r="P4" s="28" t="s">
        <v>158</v>
      </c>
      <c r="Q4" s="28" t="s">
        <v>206</v>
      </c>
      <c r="Z4" s="39"/>
      <c r="AB4" s="39"/>
    </row>
    <row r="5" spans="1:28" s="28" customFormat="1" ht="15.75">
      <c r="A5" s="31"/>
      <c r="B5" s="37"/>
      <c r="C5" s="31"/>
      <c r="D5" s="31"/>
      <c r="E5" s="37"/>
      <c r="F5" s="32"/>
      <c r="G5" s="32"/>
      <c r="H5" s="32"/>
      <c r="I5" s="32"/>
      <c r="J5" s="32"/>
      <c r="K5" s="32"/>
      <c r="L5" s="45"/>
      <c r="M5" s="33">
        <f aca="true" t="shared" si="0" ref="M5:M68">WAVAFactor($Q$4,D5,$Q$3)</f>
        <v>0</v>
      </c>
      <c r="N5" s="33">
        <f aca="true" t="shared" si="1" ref="N5:N29">L5*M5</f>
        <v>0</v>
      </c>
      <c r="O5" s="46"/>
      <c r="Z5" s="39"/>
      <c r="AB5" s="39"/>
    </row>
    <row r="6" spans="1:28" s="28" customFormat="1" ht="15.75">
      <c r="A6" s="11"/>
      <c r="B6" s="25"/>
      <c r="C6" s="11"/>
      <c r="D6" s="11"/>
      <c r="E6" s="25"/>
      <c r="F6" s="12"/>
      <c r="G6" s="12"/>
      <c r="H6" s="12"/>
      <c r="I6" s="12"/>
      <c r="J6" s="12"/>
      <c r="K6" s="12"/>
      <c r="L6" s="13"/>
      <c r="M6" s="14">
        <f t="shared" si="0"/>
        <v>0</v>
      </c>
      <c r="N6" s="14">
        <f t="shared" si="1"/>
        <v>0</v>
      </c>
      <c r="O6" s="23"/>
      <c r="Z6" s="27"/>
      <c r="AB6" s="27"/>
    </row>
    <row r="7" spans="1:28" s="28" customFormat="1" ht="15.75">
      <c r="A7" s="11"/>
      <c r="B7" s="12"/>
      <c r="C7" s="11"/>
      <c r="D7" s="11"/>
      <c r="E7" s="25"/>
      <c r="F7" s="12"/>
      <c r="G7" s="12"/>
      <c r="H7" s="12"/>
      <c r="I7" s="12"/>
      <c r="J7" s="12"/>
      <c r="K7" s="12"/>
      <c r="L7" s="13"/>
      <c r="M7" s="14">
        <f t="shared" si="0"/>
        <v>0</v>
      </c>
      <c r="N7" s="14">
        <f t="shared" si="1"/>
        <v>0</v>
      </c>
      <c r="O7" s="23"/>
      <c r="Z7" s="39"/>
      <c r="AB7" s="39"/>
    </row>
    <row r="8" spans="1:28" s="28" customFormat="1" ht="15.75">
      <c r="A8" s="11"/>
      <c r="B8" s="12"/>
      <c r="C8" s="11"/>
      <c r="D8" s="11"/>
      <c r="E8" s="25"/>
      <c r="F8" s="12"/>
      <c r="G8" s="12"/>
      <c r="H8" s="12"/>
      <c r="I8" s="12"/>
      <c r="J8" s="12"/>
      <c r="K8" s="12"/>
      <c r="L8" s="13"/>
      <c r="M8" s="14">
        <f t="shared" si="0"/>
        <v>0</v>
      </c>
      <c r="N8" s="14">
        <f t="shared" si="1"/>
        <v>0</v>
      </c>
      <c r="O8" s="23"/>
      <c r="Z8" s="39"/>
      <c r="AB8" s="39"/>
    </row>
    <row r="9" spans="1:28" s="28" customFormat="1" ht="15.75">
      <c r="A9" s="11"/>
      <c r="B9" s="12"/>
      <c r="C9" s="11"/>
      <c r="D9" s="11"/>
      <c r="E9" s="25"/>
      <c r="F9" s="12"/>
      <c r="G9" s="12"/>
      <c r="H9" s="12"/>
      <c r="I9" s="12"/>
      <c r="J9" s="12"/>
      <c r="K9" s="12"/>
      <c r="L9" s="13"/>
      <c r="M9" s="14">
        <f t="shared" si="0"/>
        <v>0</v>
      </c>
      <c r="N9" s="14">
        <f t="shared" si="1"/>
        <v>0</v>
      </c>
      <c r="O9" s="23"/>
      <c r="Z9" s="39"/>
      <c r="AB9" s="39"/>
    </row>
    <row r="10" spans="1:28" s="28" customFormat="1" ht="15.75">
      <c r="A10" s="11"/>
      <c r="B10" s="12"/>
      <c r="C10" s="11"/>
      <c r="D10" s="11"/>
      <c r="E10" s="25"/>
      <c r="F10" s="12"/>
      <c r="G10" s="12"/>
      <c r="H10" s="12"/>
      <c r="I10" s="12"/>
      <c r="J10" s="12"/>
      <c r="K10" s="12"/>
      <c r="L10" s="13"/>
      <c r="M10" s="14">
        <f t="shared" si="0"/>
        <v>0</v>
      </c>
      <c r="N10" s="14">
        <f t="shared" si="1"/>
        <v>0</v>
      </c>
      <c r="O10" s="23"/>
      <c r="Z10" s="39"/>
      <c r="AB10" s="39"/>
    </row>
    <row r="11" spans="1:28" s="28" customFormat="1" ht="15.75">
      <c r="A11" s="11"/>
      <c r="B11" s="12"/>
      <c r="C11" s="11"/>
      <c r="D11" s="11"/>
      <c r="E11" s="25"/>
      <c r="F11" s="12"/>
      <c r="G11" s="12"/>
      <c r="H11" s="12"/>
      <c r="I11" s="12"/>
      <c r="J11" s="12"/>
      <c r="K11" s="12"/>
      <c r="L11" s="13"/>
      <c r="M11" s="14">
        <f t="shared" si="0"/>
        <v>0</v>
      </c>
      <c r="N11" s="14">
        <f t="shared" si="1"/>
        <v>0</v>
      </c>
      <c r="O11" s="23"/>
      <c r="Z11" s="39"/>
      <c r="AB11" s="39"/>
    </row>
    <row r="12" spans="1:28" s="28" customFormat="1" ht="15.75">
      <c r="A12" s="11"/>
      <c r="B12" s="25"/>
      <c r="C12" s="11"/>
      <c r="D12" s="11"/>
      <c r="E12" s="25"/>
      <c r="F12" s="12"/>
      <c r="G12" s="12"/>
      <c r="H12" s="12"/>
      <c r="I12" s="12"/>
      <c r="J12" s="12"/>
      <c r="K12" s="12"/>
      <c r="L12" s="13"/>
      <c r="M12" s="14">
        <f t="shared" si="0"/>
        <v>0</v>
      </c>
      <c r="N12" s="14">
        <f t="shared" si="1"/>
        <v>0</v>
      </c>
      <c r="O12" s="23"/>
      <c r="Z12" s="39"/>
      <c r="AB12" s="39"/>
    </row>
    <row r="13" spans="1:25" s="28" customFormat="1" ht="15.75">
      <c r="A13" s="11"/>
      <c r="B13" s="12"/>
      <c r="C13" s="11"/>
      <c r="D13" s="11"/>
      <c r="E13" s="25"/>
      <c r="F13" s="12"/>
      <c r="G13" s="12"/>
      <c r="H13" s="12"/>
      <c r="I13" s="12"/>
      <c r="J13" s="12"/>
      <c r="K13" s="12"/>
      <c r="L13" s="14"/>
      <c r="M13" s="14">
        <f t="shared" si="0"/>
        <v>0</v>
      </c>
      <c r="N13" s="14">
        <f t="shared" si="1"/>
        <v>0</v>
      </c>
      <c r="O13" s="23"/>
      <c r="W13" s="39"/>
      <c r="Y13" s="39"/>
    </row>
    <row r="14" spans="1:25" s="28" customFormat="1" ht="15.75">
      <c r="A14" s="11"/>
      <c r="B14" s="12"/>
      <c r="C14" s="11"/>
      <c r="D14" s="11"/>
      <c r="E14" s="25"/>
      <c r="F14" s="12"/>
      <c r="G14" s="12"/>
      <c r="H14" s="12"/>
      <c r="I14" s="12"/>
      <c r="J14" s="12"/>
      <c r="K14" s="12"/>
      <c r="L14" s="14"/>
      <c r="M14" s="14">
        <f t="shared" si="0"/>
        <v>0</v>
      </c>
      <c r="N14" s="14">
        <f t="shared" si="1"/>
        <v>0</v>
      </c>
      <c r="O14" s="23"/>
      <c r="W14" s="39"/>
      <c r="Y14" s="39"/>
    </row>
    <row r="15" spans="1:25" s="28" customFormat="1" ht="15.75">
      <c r="A15" s="11"/>
      <c r="B15" s="12"/>
      <c r="C15" s="11"/>
      <c r="D15" s="11"/>
      <c r="E15" s="25"/>
      <c r="F15" s="12"/>
      <c r="G15" s="12"/>
      <c r="H15" s="12"/>
      <c r="I15" s="12"/>
      <c r="J15" s="12"/>
      <c r="K15" s="12"/>
      <c r="L15" s="14"/>
      <c r="M15" s="14">
        <f t="shared" si="0"/>
        <v>0</v>
      </c>
      <c r="N15" s="14">
        <f t="shared" si="1"/>
        <v>0</v>
      </c>
      <c r="O15" s="23"/>
      <c r="W15" s="39"/>
      <c r="Y15" s="39"/>
    </row>
    <row r="16" spans="1:24" s="28" customFormat="1" ht="15.75">
      <c r="A16" s="11"/>
      <c r="B16" s="12"/>
      <c r="C16" s="11"/>
      <c r="D16" s="11"/>
      <c r="E16" s="25"/>
      <c r="F16" s="12"/>
      <c r="G16" s="12"/>
      <c r="H16" s="12"/>
      <c r="I16" s="12"/>
      <c r="J16" s="12"/>
      <c r="K16" s="12"/>
      <c r="L16" s="14"/>
      <c r="M16" s="14">
        <f t="shared" si="0"/>
        <v>0</v>
      </c>
      <c r="N16" s="14">
        <f t="shared" si="1"/>
        <v>0</v>
      </c>
      <c r="O16" s="24"/>
      <c r="V16" s="39"/>
      <c r="X16" s="39"/>
    </row>
    <row r="17" spans="1:24" s="28" customFormat="1" ht="15.75">
      <c r="A17" s="11"/>
      <c r="B17" s="12"/>
      <c r="C17" s="11"/>
      <c r="D17" s="11"/>
      <c r="E17" s="25"/>
      <c r="F17" s="12"/>
      <c r="G17" s="12"/>
      <c r="H17" s="12"/>
      <c r="I17" s="12"/>
      <c r="J17" s="12"/>
      <c r="K17" s="12"/>
      <c r="L17" s="14"/>
      <c r="M17" s="14">
        <f t="shared" si="0"/>
        <v>0</v>
      </c>
      <c r="N17" s="14">
        <f t="shared" si="1"/>
        <v>0</v>
      </c>
      <c r="O17" s="24"/>
      <c r="V17" s="39"/>
      <c r="X17" s="39"/>
    </row>
    <row r="18" spans="1:24" s="28" customFormat="1" ht="15.75">
      <c r="A18" s="11"/>
      <c r="B18" s="12"/>
      <c r="C18" s="11"/>
      <c r="D18" s="11"/>
      <c r="E18" s="25"/>
      <c r="F18" s="12"/>
      <c r="G18" s="12"/>
      <c r="H18" s="12"/>
      <c r="I18" s="12"/>
      <c r="J18" s="12"/>
      <c r="K18" s="12"/>
      <c r="L18" s="14"/>
      <c r="M18" s="14">
        <f t="shared" si="0"/>
        <v>0</v>
      </c>
      <c r="N18" s="14">
        <f t="shared" si="1"/>
        <v>0</v>
      </c>
      <c r="O18" s="24"/>
      <c r="V18" s="39"/>
      <c r="X18" s="39"/>
    </row>
    <row r="19" spans="1:24" s="28" customFormat="1" ht="15.75">
      <c r="A19" s="11"/>
      <c r="B19" s="12"/>
      <c r="C19" s="11"/>
      <c r="D19" s="11"/>
      <c r="E19" s="25"/>
      <c r="F19" s="12"/>
      <c r="G19" s="12"/>
      <c r="H19" s="12"/>
      <c r="I19" s="12"/>
      <c r="J19" s="12"/>
      <c r="K19" s="12"/>
      <c r="L19" s="14"/>
      <c r="M19" s="14">
        <f t="shared" si="0"/>
        <v>0</v>
      </c>
      <c r="N19" s="14">
        <f t="shared" si="1"/>
        <v>0</v>
      </c>
      <c r="O19" s="24"/>
      <c r="V19" s="39"/>
      <c r="X19" s="39"/>
    </row>
    <row r="20" spans="1:24" s="28" customFormat="1" ht="15.75">
      <c r="A20" s="11"/>
      <c r="B20" s="12"/>
      <c r="C20" s="11"/>
      <c r="D20" s="11"/>
      <c r="E20" s="25"/>
      <c r="F20" s="12"/>
      <c r="G20" s="12"/>
      <c r="H20" s="12"/>
      <c r="I20" s="12"/>
      <c r="J20" s="12"/>
      <c r="K20" s="12"/>
      <c r="L20" s="14"/>
      <c r="M20" s="14">
        <f t="shared" si="0"/>
        <v>0</v>
      </c>
      <c r="N20" s="14">
        <f t="shared" si="1"/>
        <v>0</v>
      </c>
      <c r="O20" s="24"/>
      <c r="V20" s="39"/>
      <c r="X20" s="39"/>
    </row>
    <row r="21" spans="1:24" s="28" customFormat="1" ht="15.75">
      <c r="A21" s="11"/>
      <c r="B21" s="12"/>
      <c r="C21" s="11"/>
      <c r="D21" s="11"/>
      <c r="E21" s="25"/>
      <c r="F21" s="12"/>
      <c r="G21" s="12"/>
      <c r="H21" s="12"/>
      <c r="I21" s="12"/>
      <c r="J21" s="12"/>
      <c r="K21" s="12"/>
      <c r="L21" s="14"/>
      <c r="M21" s="14">
        <f t="shared" si="0"/>
        <v>0</v>
      </c>
      <c r="N21" s="14">
        <f t="shared" si="1"/>
        <v>0</v>
      </c>
      <c r="O21" s="24"/>
      <c r="V21" s="39"/>
      <c r="X21" s="39"/>
    </row>
    <row r="22" spans="1:24" s="28" customFormat="1" ht="15.75">
      <c r="A22" s="11"/>
      <c r="B22" s="12"/>
      <c r="C22" s="11"/>
      <c r="D22" s="11"/>
      <c r="E22" s="25"/>
      <c r="F22" s="12"/>
      <c r="G22" s="12"/>
      <c r="H22" s="12"/>
      <c r="I22" s="12"/>
      <c r="J22" s="12"/>
      <c r="K22" s="12"/>
      <c r="L22" s="14"/>
      <c r="M22" s="14">
        <f t="shared" si="0"/>
        <v>0</v>
      </c>
      <c r="N22" s="14">
        <f t="shared" si="1"/>
        <v>0</v>
      </c>
      <c r="O22" s="24"/>
      <c r="V22" s="39"/>
      <c r="X22" s="39"/>
    </row>
    <row r="23" spans="1:24" s="28" customFormat="1" ht="15.75">
      <c r="A23" s="11"/>
      <c r="B23" s="12"/>
      <c r="C23" s="11"/>
      <c r="D23" s="11"/>
      <c r="E23" s="25"/>
      <c r="F23" s="12"/>
      <c r="G23" s="12"/>
      <c r="H23" s="12"/>
      <c r="I23" s="12"/>
      <c r="J23" s="12"/>
      <c r="K23" s="12"/>
      <c r="L23" s="14"/>
      <c r="M23" s="14">
        <f t="shared" si="0"/>
        <v>0</v>
      </c>
      <c r="N23" s="14">
        <f t="shared" si="1"/>
        <v>0</v>
      </c>
      <c r="O23" s="24"/>
      <c r="V23" s="39"/>
      <c r="X23" s="39"/>
    </row>
    <row r="24" spans="1:18" s="28" customFormat="1" ht="15.75">
      <c r="A24" s="11"/>
      <c r="B24" s="12"/>
      <c r="C24" s="11"/>
      <c r="D24" s="11"/>
      <c r="E24" s="25"/>
      <c r="F24" s="12"/>
      <c r="G24" s="12"/>
      <c r="H24" s="12"/>
      <c r="I24" s="12"/>
      <c r="J24" s="12"/>
      <c r="K24" s="12"/>
      <c r="L24" s="14"/>
      <c r="M24" s="14">
        <f t="shared" si="0"/>
        <v>0</v>
      </c>
      <c r="N24" s="14">
        <f t="shared" si="1"/>
        <v>0</v>
      </c>
      <c r="O24" s="24"/>
      <c r="P24" s="39"/>
      <c r="R24" s="39"/>
    </row>
    <row r="25" spans="1:18" s="28" customFormat="1" ht="15.75">
      <c r="A25" s="11"/>
      <c r="B25" s="12"/>
      <c r="C25" s="11"/>
      <c r="D25" s="11"/>
      <c r="E25" s="25"/>
      <c r="F25" s="12"/>
      <c r="G25" s="12"/>
      <c r="H25" s="12"/>
      <c r="I25" s="12"/>
      <c r="J25" s="12"/>
      <c r="K25" s="12"/>
      <c r="L25" s="14"/>
      <c r="M25" s="14">
        <f t="shared" si="0"/>
        <v>0</v>
      </c>
      <c r="N25" s="14">
        <f t="shared" si="1"/>
        <v>0</v>
      </c>
      <c r="O25" s="24"/>
      <c r="P25" s="39"/>
      <c r="R25" s="39"/>
    </row>
    <row r="26" spans="1:15" s="28" customFormat="1" ht="15.75">
      <c r="A26" s="11"/>
      <c r="B26" s="12"/>
      <c r="C26" s="11"/>
      <c r="D26" s="11"/>
      <c r="E26" s="25"/>
      <c r="F26" s="12"/>
      <c r="G26" s="12"/>
      <c r="H26" s="12"/>
      <c r="I26" s="12"/>
      <c r="J26" s="12"/>
      <c r="K26" s="12"/>
      <c r="L26" s="14"/>
      <c r="M26" s="14">
        <f t="shared" si="0"/>
        <v>0</v>
      </c>
      <c r="N26" s="14">
        <f t="shared" si="1"/>
        <v>0</v>
      </c>
      <c r="O26" s="24"/>
    </row>
    <row r="27" spans="1:15" s="28" customFormat="1" ht="15.75">
      <c r="A27" s="11"/>
      <c r="B27" s="12"/>
      <c r="C27" s="11"/>
      <c r="D27" s="11"/>
      <c r="E27" s="25"/>
      <c r="F27" s="12"/>
      <c r="G27" s="12"/>
      <c r="H27" s="12"/>
      <c r="I27" s="12"/>
      <c r="J27" s="12"/>
      <c r="K27" s="12"/>
      <c r="L27" s="14"/>
      <c r="M27" s="14">
        <f t="shared" si="0"/>
        <v>0</v>
      </c>
      <c r="N27" s="14">
        <f t="shared" si="1"/>
        <v>0</v>
      </c>
      <c r="O27" s="24"/>
    </row>
    <row r="28" spans="1:15" s="28" customFormat="1" ht="15.75">
      <c r="A28" s="11"/>
      <c r="B28" s="12"/>
      <c r="C28" s="11"/>
      <c r="D28" s="11"/>
      <c r="E28" s="25"/>
      <c r="F28" s="12"/>
      <c r="G28" s="12"/>
      <c r="H28" s="12"/>
      <c r="I28" s="12"/>
      <c r="J28" s="12"/>
      <c r="K28" s="12"/>
      <c r="L28" s="14"/>
      <c r="M28" s="14">
        <f t="shared" si="0"/>
        <v>0</v>
      </c>
      <c r="N28" s="14">
        <f t="shared" si="1"/>
        <v>0</v>
      </c>
      <c r="O28" s="24"/>
    </row>
    <row r="29" spans="1:15" s="28" customFormat="1" ht="15.75">
      <c r="A29" s="11"/>
      <c r="B29" s="12"/>
      <c r="C29" s="11"/>
      <c r="D29" s="11"/>
      <c r="E29" s="25"/>
      <c r="F29" s="12"/>
      <c r="G29" s="12"/>
      <c r="H29" s="12"/>
      <c r="I29" s="12"/>
      <c r="J29" s="12"/>
      <c r="K29" s="12"/>
      <c r="L29" s="14"/>
      <c r="M29" s="14">
        <f t="shared" si="0"/>
        <v>0</v>
      </c>
      <c r="N29" s="14">
        <f t="shared" si="1"/>
        <v>0</v>
      </c>
      <c r="O29" s="24"/>
    </row>
    <row r="30" spans="1:15" s="28" customFormat="1" ht="15.75">
      <c r="A30" s="26"/>
      <c r="B30" s="18"/>
      <c r="C30" s="26"/>
      <c r="D30" s="26"/>
      <c r="E30" s="40"/>
      <c r="F30" s="18"/>
      <c r="G30" s="18"/>
      <c r="H30" s="18"/>
      <c r="I30" s="18"/>
      <c r="J30" s="18"/>
      <c r="K30" s="18"/>
      <c r="L30" s="27"/>
      <c r="M30" s="33">
        <f t="shared" si="0"/>
        <v>0</v>
      </c>
      <c r="N30" s="27"/>
      <c r="O30" s="38"/>
    </row>
    <row r="31" spans="1:15" s="28" customFormat="1" ht="15.75">
      <c r="A31" s="26"/>
      <c r="B31" s="18"/>
      <c r="C31" s="26"/>
      <c r="D31" s="26"/>
      <c r="E31" s="40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  <c r="O31" s="38"/>
    </row>
    <row r="32" spans="1:15" s="28" customFormat="1" ht="15.75">
      <c r="A32" s="26"/>
      <c r="B32" s="18"/>
      <c r="C32" s="26"/>
      <c r="D32" s="26"/>
      <c r="E32" s="40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  <c r="O32" s="38"/>
    </row>
    <row r="33" spans="1:15" s="28" customFormat="1" ht="15.75">
      <c r="A33" s="26"/>
      <c r="B33" s="18"/>
      <c r="C33" s="26"/>
      <c r="D33" s="26"/>
      <c r="E33" s="40"/>
      <c r="F33" s="18"/>
      <c r="G33" s="18"/>
      <c r="H33" s="18"/>
      <c r="I33" s="18"/>
      <c r="J33" s="18"/>
      <c r="K33" s="18"/>
      <c r="L33" s="27"/>
      <c r="M33" s="14">
        <f t="shared" si="0"/>
        <v>0</v>
      </c>
      <c r="N33" s="27"/>
      <c r="O33" s="38"/>
    </row>
    <row r="34" spans="1:15" s="28" customFormat="1" ht="15.75">
      <c r="A34" s="26"/>
      <c r="B34" s="18"/>
      <c r="C34" s="26"/>
      <c r="D34" s="26"/>
      <c r="E34" s="40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  <c r="O34" s="38"/>
    </row>
    <row r="35" spans="1:15" s="28" customFormat="1" ht="15.75">
      <c r="A35" s="26"/>
      <c r="B35" s="18"/>
      <c r="C35" s="26"/>
      <c r="D35" s="26"/>
      <c r="E35" s="40"/>
      <c r="F35" s="18"/>
      <c r="G35" s="18"/>
      <c r="H35" s="18"/>
      <c r="I35" s="18"/>
      <c r="J35" s="18"/>
      <c r="K35" s="18"/>
      <c r="L35" s="27"/>
      <c r="M35" s="14">
        <f t="shared" si="0"/>
        <v>0</v>
      </c>
      <c r="N35" s="27"/>
      <c r="O35" s="38"/>
    </row>
    <row r="36" spans="1:15" s="28" customFormat="1" ht="15.75">
      <c r="A36" s="26"/>
      <c r="B36" s="18"/>
      <c r="C36" s="26"/>
      <c r="D36" s="26"/>
      <c r="E36" s="40"/>
      <c r="F36" s="18"/>
      <c r="G36" s="18"/>
      <c r="H36" s="18"/>
      <c r="I36" s="18"/>
      <c r="J36" s="18"/>
      <c r="K36" s="18"/>
      <c r="L36" s="27"/>
      <c r="M36" s="14">
        <f t="shared" si="0"/>
        <v>0</v>
      </c>
      <c r="N36" s="27"/>
      <c r="O36" s="38"/>
    </row>
    <row r="37" spans="1:15" s="28" customFormat="1" ht="15.75">
      <c r="A37" s="26"/>
      <c r="B37" s="18"/>
      <c r="C37" s="26"/>
      <c r="D37" s="26"/>
      <c r="E37" s="40"/>
      <c r="F37" s="18"/>
      <c r="G37" s="18"/>
      <c r="H37" s="18"/>
      <c r="I37" s="18"/>
      <c r="J37" s="18"/>
      <c r="K37" s="18"/>
      <c r="L37" s="27"/>
      <c r="M37" s="14">
        <f t="shared" si="0"/>
        <v>0</v>
      </c>
      <c r="N37" s="27"/>
      <c r="O37" s="38"/>
    </row>
    <row r="38" spans="1:15" s="28" customFormat="1" ht="15.75">
      <c r="A38" s="26"/>
      <c r="B38" s="18"/>
      <c r="C38" s="26"/>
      <c r="D38" s="26"/>
      <c r="E38" s="40"/>
      <c r="F38" s="18"/>
      <c r="G38" s="18"/>
      <c r="H38" s="18"/>
      <c r="I38" s="18"/>
      <c r="J38" s="18"/>
      <c r="K38" s="18"/>
      <c r="L38" s="27"/>
      <c r="M38" s="14">
        <f t="shared" si="0"/>
        <v>0</v>
      </c>
      <c r="N38" s="27"/>
      <c r="O38" s="38"/>
    </row>
    <row r="39" spans="1:15" s="28" customFormat="1" ht="15.75">
      <c r="A39" s="26"/>
      <c r="B39" s="18"/>
      <c r="C39" s="26"/>
      <c r="D39" s="26"/>
      <c r="E39" s="40"/>
      <c r="F39" s="18"/>
      <c r="G39" s="18"/>
      <c r="H39" s="18"/>
      <c r="I39" s="18"/>
      <c r="J39" s="18"/>
      <c r="K39" s="18"/>
      <c r="L39" s="27"/>
      <c r="M39" s="14">
        <f t="shared" si="0"/>
        <v>0</v>
      </c>
      <c r="N39" s="27"/>
      <c r="O39" s="38"/>
    </row>
    <row r="40" spans="1:15" s="28" customFormat="1" ht="15.75">
      <c r="A40" s="26"/>
      <c r="B40" s="18"/>
      <c r="C40" s="26"/>
      <c r="D40" s="26"/>
      <c r="E40" s="40"/>
      <c r="F40" s="18"/>
      <c r="G40" s="18"/>
      <c r="H40" s="18"/>
      <c r="I40" s="18"/>
      <c r="J40" s="18"/>
      <c r="K40" s="18"/>
      <c r="L40" s="27"/>
      <c r="M40" s="14">
        <f t="shared" si="0"/>
        <v>0</v>
      </c>
      <c r="N40" s="27"/>
      <c r="O40" s="38"/>
    </row>
    <row r="41" spans="1:15" s="28" customFormat="1" ht="15.75">
      <c r="A41" s="26"/>
      <c r="B41" s="18"/>
      <c r="C41" s="26"/>
      <c r="D41" s="26"/>
      <c r="E41" s="40"/>
      <c r="F41" s="18"/>
      <c r="G41" s="18"/>
      <c r="H41" s="18"/>
      <c r="I41" s="18"/>
      <c r="J41" s="18"/>
      <c r="K41" s="18"/>
      <c r="L41" s="27"/>
      <c r="M41" s="14">
        <f t="shared" si="0"/>
        <v>0</v>
      </c>
      <c r="N41" s="27"/>
      <c r="O41" s="38"/>
    </row>
    <row r="42" spans="1:15" s="28" customFormat="1" ht="15.75">
      <c r="A42" s="26"/>
      <c r="B42" s="18"/>
      <c r="C42" s="26"/>
      <c r="D42" s="26"/>
      <c r="E42" s="40"/>
      <c r="F42" s="18"/>
      <c r="G42" s="18"/>
      <c r="H42" s="18"/>
      <c r="I42" s="18"/>
      <c r="J42" s="18"/>
      <c r="K42" s="18"/>
      <c r="L42" s="27"/>
      <c r="M42" s="14">
        <f t="shared" si="0"/>
        <v>0</v>
      </c>
      <c r="N42" s="27"/>
      <c r="O42" s="38"/>
    </row>
    <row r="43" spans="1:15" s="28" customFormat="1" ht="15.75">
      <c r="A43" s="26"/>
      <c r="B43" s="18"/>
      <c r="C43" s="26"/>
      <c r="D43" s="26"/>
      <c r="E43" s="40"/>
      <c r="F43" s="18"/>
      <c r="G43" s="18"/>
      <c r="H43" s="18"/>
      <c r="I43" s="18"/>
      <c r="J43" s="18"/>
      <c r="K43" s="18"/>
      <c r="L43" s="27"/>
      <c r="M43" s="14">
        <f t="shared" si="0"/>
        <v>0</v>
      </c>
      <c r="N43" s="27"/>
      <c r="O43" s="38"/>
    </row>
    <row r="44" spans="1:15" s="28" customFormat="1" ht="15.75">
      <c r="A44" s="26"/>
      <c r="B44" s="18"/>
      <c r="C44" s="26"/>
      <c r="D44" s="26"/>
      <c r="E44" s="40"/>
      <c r="F44" s="18"/>
      <c r="G44" s="18"/>
      <c r="H44" s="18"/>
      <c r="I44" s="18"/>
      <c r="J44" s="18"/>
      <c r="K44" s="18"/>
      <c r="L44" s="27"/>
      <c r="M44" s="14">
        <f t="shared" si="0"/>
        <v>0</v>
      </c>
      <c r="N44" s="27"/>
      <c r="O44" s="38"/>
    </row>
    <row r="45" spans="1:15" s="28" customFormat="1" ht="15.75">
      <c r="A45" s="26"/>
      <c r="B45" s="18"/>
      <c r="C45" s="26"/>
      <c r="D45" s="26"/>
      <c r="E45" s="40"/>
      <c r="F45" s="18"/>
      <c r="G45" s="18"/>
      <c r="H45" s="18"/>
      <c r="I45" s="18"/>
      <c r="J45" s="18"/>
      <c r="K45" s="18"/>
      <c r="L45" s="27"/>
      <c r="M45" s="14">
        <f t="shared" si="0"/>
        <v>0</v>
      </c>
      <c r="N45" s="27"/>
      <c r="O45" s="38"/>
    </row>
    <row r="46" spans="1:15" s="28" customFormat="1" ht="15.75">
      <c r="A46" s="26"/>
      <c r="B46" s="18"/>
      <c r="C46" s="26"/>
      <c r="D46" s="26"/>
      <c r="E46" s="40"/>
      <c r="F46" s="18"/>
      <c r="G46" s="18"/>
      <c r="H46" s="18"/>
      <c r="I46" s="18"/>
      <c r="J46" s="18"/>
      <c r="K46" s="18"/>
      <c r="L46" s="27"/>
      <c r="M46" s="14">
        <f t="shared" si="0"/>
        <v>0</v>
      </c>
      <c r="N46" s="27"/>
      <c r="O46" s="38"/>
    </row>
    <row r="47" spans="1:15" s="28" customFormat="1" ht="15.75">
      <c r="A47" s="26"/>
      <c r="B47" s="18"/>
      <c r="C47" s="18"/>
      <c r="D47" s="18"/>
      <c r="E47" s="40"/>
      <c r="F47" s="18"/>
      <c r="G47" s="18"/>
      <c r="H47" s="18"/>
      <c r="I47" s="18"/>
      <c r="J47" s="18"/>
      <c r="K47" s="18"/>
      <c r="L47" s="27"/>
      <c r="M47" s="14">
        <f t="shared" si="0"/>
        <v>0</v>
      </c>
      <c r="N47" s="27"/>
      <c r="O47" s="38"/>
    </row>
    <row r="48" spans="1:15" s="28" customFormat="1" ht="15.75">
      <c r="A48" s="26"/>
      <c r="B48" s="18"/>
      <c r="C48" s="18"/>
      <c r="D48" s="18"/>
      <c r="E48" s="40"/>
      <c r="F48" s="18"/>
      <c r="G48" s="18"/>
      <c r="H48" s="18"/>
      <c r="I48" s="18"/>
      <c r="J48" s="18"/>
      <c r="K48" s="18"/>
      <c r="L48" s="27"/>
      <c r="M48" s="14">
        <f t="shared" si="0"/>
        <v>0</v>
      </c>
      <c r="N48" s="27"/>
      <c r="O48" s="38"/>
    </row>
    <row r="49" spans="1:15" s="28" customFormat="1" ht="15.75">
      <c r="A49" s="26"/>
      <c r="B49" s="18"/>
      <c r="C49" s="18"/>
      <c r="D49" s="18"/>
      <c r="E49" s="40"/>
      <c r="F49" s="18"/>
      <c r="G49" s="18"/>
      <c r="H49" s="18"/>
      <c r="I49" s="18"/>
      <c r="J49" s="18"/>
      <c r="K49" s="18"/>
      <c r="L49" s="27"/>
      <c r="M49" s="14">
        <f t="shared" si="0"/>
        <v>0</v>
      </c>
      <c r="N49" s="27"/>
      <c r="O49" s="38"/>
    </row>
    <row r="50" spans="1:15" s="28" customFormat="1" ht="15.75">
      <c r="A50" s="26"/>
      <c r="B50" s="18"/>
      <c r="C50" s="18"/>
      <c r="D50" s="18"/>
      <c r="E50" s="40"/>
      <c r="F50" s="18"/>
      <c r="G50" s="18"/>
      <c r="H50" s="18"/>
      <c r="I50" s="18"/>
      <c r="J50" s="18"/>
      <c r="K50" s="18"/>
      <c r="L50" s="27"/>
      <c r="M50" s="14">
        <f t="shared" si="0"/>
        <v>0</v>
      </c>
      <c r="N50" s="27"/>
      <c r="O50" s="38"/>
    </row>
    <row r="51" spans="1:15" s="28" customFormat="1" ht="15.75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14">
        <f t="shared" si="0"/>
        <v>0</v>
      </c>
      <c r="N51" s="27"/>
      <c r="O51" s="38"/>
    </row>
    <row r="52" spans="1:15" s="28" customFormat="1" ht="15.75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4">
        <f t="shared" si="0"/>
        <v>0</v>
      </c>
      <c r="N52" s="27"/>
      <c r="O52" s="38"/>
    </row>
    <row r="53" spans="1:15" s="28" customFormat="1" ht="15.7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14">
        <f t="shared" si="0"/>
        <v>0</v>
      </c>
      <c r="N53" s="27"/>
      <c r="O53" s="38"/>
    </row>
    <row r="54" spans="1:15" s="28" customFormat="1" ht="15.75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7"/>
      <c r="M54" s="14">
        <f t="shared" si="0"/>
        <v>0</v>
      </c>
      <c r="N54" s="27"/>
      <c r="O54" s="38"/>
    </row>
    <row r="55" spans="1:15" s="28" customFormat="1" ht="15.75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7"/>
      <c r="M55" s="14">
        <f t="shared" si="0"/>
        <v>0</v>
      </c>
      <c r="N55" s="27"/>
      <c r="O55" s="38"/>
    </row>
    <row r="56" spans="1:15" s="28" customFormat="1" ht="15.75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4">
        <f t="shared" si="0"/>
        <v>0</v>
      </c>
      <c r="N56" s="27"/>
      <c r="O56" s="38"/>
    </row>
    <row r="57" spans="1:15" s="28" customFormat="1" ht="15.75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7"/>
      <c r="M57" s="14">
        <f t="shared" si="0"/>
        <v>0</v>
      </c>
      <c r="N57" s="27"/>
      <c r="O57" s="38"/>
    </row>
    <row r="58" spans="1:15" s="28" customFormat="1" ht="15.75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14">
        <f t="shared" si="0"/>
        <v>0</v>
      </c>
      <c r="N58" s="27"/>
      <c r="O58" s="38"/>
    </row>
    <row r="59" spans="1:15" s="28" customFormat="1" ht="15.75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7"/>
      <c r="M59" s="14">
        <f t="shared" si="0"/>
        <v>0</v>
      </c>
      <c r="N59" s="27"/>
      <c r="O59" s="38"/>
    </row>
    <row r="60" spans="1:15" s="28" customFormat="1" ht="15.75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7"/>
      <c r="M60" s="14">
        <f t="shared" si="0"/>
        <v>0</v>
      </c>
      <c r="N60" s="41"/>
      <c r="O60" s="38"/>
    </row>
    <row r="61" spans="1:15" s="28" customFormat="1" ht="15.75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7"/>
      <c r="M61" s="14">
        <f t="shared" si="0"/>
        <v>0</v>
      </c>
      <c r="N61" s="41"/>
      <c r="O61" s="38"/>
    </row>
    <row r="62" spans="1:15" s="28" customFormat="1" ht="15.75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7"/>
      <c r="M62" s="14">
        <f t="shared" si="0"/>
        <v>0</v>
      </c>
      <c r="N62" s="41"/>
      <c r="O62" s="38"/>
    </row>
    <row r="63" spans="1:15" s="28" customFormat="1" ht="15.75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7"/>
      <c r="M63" s="14">
        <f t="shared" si="0"/>
        <v>0</v>
      </c>
      <c r="N63" s="41"/>
      <c r="O63" s="38"/>
    </row>
    <row r="64" spans="1:15" s="28" customFormat="1" ht="15.75">
      <c r="A64" s="2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7"/>
      <c r="M64" s="14">
        <f t="shared" si="0"/>
        <v>0</v>
      </c>
      <c r="N64" s="41"/>
      <c r="O64" s="38"/>
    </row>
    <row r="65" spans="1:15" s="28" customFormat="1" ht="15.75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7"/>
      <c r="M65" s="14">
        <f t="shared" si="0"/>
        <v>0</v>
      </c>
      <c r="N65" s="41"/>
      <c r="O65" s="38"/>
    </row>
    <row r="66" spans="1:15" s="28" customFormat="1" ht="15.75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7"/>
      <c r="M66" s="14">
        <f t="shared" si="0"/>
        <v>0</v>
      </c>
      <c r="N66" s="41"/>
      <c r="O66" s="38"/>
    </row>
    <row r="67" spans="1:15" s="28" customFormat="1" ht="15.75">
      <c r="A67" s="2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7"/>
      <c r="M67" s="14">
        <f t="shared" si="0"/>
        <v>0</v>
      </c>
      <c r="N67" s="41"/>
      <c r="O67" s="38"/>
    </row>
    <row r="68" spans="1:15" s="28" customFormat="1" ht="15.7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7"/>
      <c r="M68" s="14">
        <f t="shared" si="0"/>
        <v>0</v>
      </c>
      <c r="N68" s="41"/>
      <c r="O68" s="38"/>
    </row>
    <row r="69" spans="1:15" s="28" customFormat="1" ht="15.75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7"/>
      <c r="M69" s="14">
        <f aca="true" t="shared" si="2" ref="M69:M90">WAVAFactor($Q$4,D69,$Q$3)</f>
        <v>0</v>
      </c>
      <c r="N69" s="41"/>
      <c r="O69" s="38"/>
    </row>
    <row r="70" spans="1:15" s="28" customFormat="1" ht="15.75">
      <c r="A70" s="2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7"/>
      <c r="M70" s="14">
        <f t="shared" si="2"/>
        <v>0</v>
      </c>
      <c r="N70" s="41"/>
      <c r="O70" s="38"/>
    </row>
    <row r="71" spans="1:15" s="28" customFormat="1" ht="15.75">
      <c r="A71" s="2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14">
        <f t="shared" si="2"/>
        <v>0</v>
      </c>
      <c r="N71" s="41"/>
      <c r="O71" s="38"/>
    </row>
    <row r="72" spans="1:15" s="28" customFormat="1" ht="15.75">
      <c r="A72" s="2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41"/>
      <c r="M72" s="14">
        <f t="shared" si="2"/>
        <v>0</v>
      </c>
      <c r="N72" s="41"/>
      <c r="O72" s="38"/>
    </row>
    <row r="73" spans="1:15" s="28" customFormat="1" ht="15.75">
      <c r="A73" s="2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41"/>
      <c r="M73" s="14">
        <f t="shared" si="2"/>
        <v>0</v>
      </c>
      <c r="N73" s="41"/>
      <c r="O73" s="38"/>
    </row>
    <row r="74" spans="1:15" s="28" customFormat="1" ht="15.75">
      <c r="A74" s="2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41"/>
      <c r="M74" s="14">
        <f t="shared" si="2"/>
        <v>0</v>
      </c>
      <c r="N74" s="41"/>
      <c r="O74" s="38"/>
    </row>
    <row r="75" spans="1:15" s="28" customFormat="1" ht="15.75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41"/>
      <c r="M75" s="14">
        <f t="shared" si="2"/>
        <v>0</v>
      </c>
      <c r="N75" s="41"/>
      <c r="O75" s="38"/>
    </row>
    <row r="76" spans="1:15" s="28" customFormat="1" ht="15.75">
      <c r="A76" s="2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41"/>
      <c r="M76" s="14">
        <f t="shared" si="2"/>
        <v>0</v>
      </c>
      <c r="N76" s="41"/>
      <c r="O76" s="38"/>
    </row>
    <row r="77" spans="1:15" s="28" customFormat="1" ht="15.75">
      <c r="A77" s="2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41"/>
      <c r="M77" s="14">
        <f t="shared" si="2"/>
        <v>0</v>
      </c>
      <c r="N77" s="41"/>
      <c r="O77" s="38"/>
    </row>
    <row r="78" spans="1:15" s="28" customFormat="1" ht="15.75">
      <c r="A78" s="2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41"/>
      <c r="M78" s="14">
        <f t="shared" si="2"/>
        <v>0</v>
      </c>
      <c r="N78" s="41"/>
      <c r="O78" s="38"/>
    </row>
    <row r="79" spans="1:14" s="28" customFormat="1" ht="15.75">
      <c r="A79" s="2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41"/>
      <c r="M79" s="14">
        <f t="shared" si="2"/>
        <v>0</v>
      </c>
      <c r="N79" s="41"/>
    </row>
    <row r="80" spans="1:14" s="28" customFormat="1" ht="15.75">
      <c r="A80" s="2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7"/>
      <c r="M80" s="14">
        <f t="shared" si="2"/>
        <v>0</v>
      </c>
      <c r="N80" s="41"/>
    </row>
    <row r="81" spans="1:14" s="28" customFormat="1" ht="15.75">
      <c r="A81" s="2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7"/>
      <c r="M81" s="14">
        <f t="shared" si="2"/>
        <v>0</v>
      </c>
      <c r="N81" s="41"/>
    </row>
    <row r="82" spans="1:14" s="28" customFormat="1" ht="15.75">
      <c r="A82" s="2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7"/>
      <c r="M82" s="14">
        <f t="shared" si="2"/>
        <v>0</v>
      </c>
      <c r="N82" s="41"/>
    </row>
    <row r="83" spans="1:14" s="28" customFormat="1" ht="15.75">
      <c r="A83" s="2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7"/>
      <c r="M83" s="14">
        <f t="shared" si="2"/>
        <v>0</v>
      </c>
      <c r="N83" s="41"/>
    </row>
    <row r="84" spans="1:14" s="28" customFormat="1" ht="15.75">
      <c r="A84" s="2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7"/>
      <c r="M84" s="14">
        <f t="shared" si="2"/>
        <v>0</v>
      </c>
      <c r="N84" s="41"/>
    </row>
    <row r="85" spans="1:14" s="28" customFormat="1" ht="15.75">
      <c r="A85" s="2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7"/>
      <c r="M85" s="14">
        <f t="shared" si="2"/>
        <v>0</v>
      </c>
      <c r="N85" s="41"/>
    </row>
    <row r="86" spans="1:14" s="28" customFormat="1" ht="15.75">
      <c r="A86" s="2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7"/>
      <c r="M86" s="14">
        <f t="shared" si="2"/>
        <v>0</v>
      </c>
      <c r="N86" s="41"/>
    </row>
    <row r="87" spans="1:14" s="28" customFormat="1" ht="15.7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7"/>
      <c r="M87" s="14">
        <f t="shared" si="2"/>
        <v>0</v>
      </c>
      <c r="N87" s="41"/>
    </row>
    <row r="88" spans="1:14" s="28" customFormat="1" ht="15.75">
      <c r="A88" s="2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7"/>
      <c r="M88" s="14">
        <f t="shared" si="2"/>
        <v>0</v>
      </c>
      <c r="N88" s="41"/>
    </row>
    <row r="89" spans="1:14" s="28" customFormat="1" ht="15.75">
      <c r="A89" s="2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7"/>
      <c r="M89" s="14">
        <f t="shared" si="2"/>
        <v>0</v>
      </c>
      <c r="N89" s="41"/>
    </row>
    <row r="90" spans="1:14" s="28" customFormat="1" ht="15.75">
      <c r="A90" s="2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7"/>
      <c r="M90" s="14">
        <f t="shared" si="2"/>
        <v>0</v>
      </c>
      <c r="N90" s="41"/>
    </row>
    <row r="91" spans="1:14" s="28" customFormat="1" ht="15.75">
      <c r="A91" s="2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7"/>
      <c r="M91" s="27"/>
      <c r="N91" s="41"/>
    </row>
    <row r="92" spans="1:14" s="28" customFormat="1" ht="15.75">
      <c r="A92" s="2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7"/>
      <c r="M92" s="27"/>
      <c r="N92" s="41"/>
    </row>
    <row r="93" spans="12:14" ht="15">
      <c r="L93" s="8"/>
      <c r="M93" s="8"/>
      <c r="N93" s="17"/>
    </row>
    <row r="94" spans="12:14" ht="15">
      <c r="L94" s="8"/>
      <c r="M94" s="8"/>
      <c r="N94" s="17"/>
    </row>
    <row r="95" spans="12:14" ht="15">
      <c r="L95" s="8"/>
      <c r="M95" s="8"/>
      <c r="N95" s="8"/>
    </row>
    <row r="96" spans="12:14" ht="15">
      <c r="L96" s="8"/>
      <c r="M96" s="8"/>
      <c r="N96" s="8"/>
    </row>
    <row r="97" spans="12:14" ht="15">
      <c r="L97" s="8"/>
      <c r="M97" s="8"/>
      <c r="N97" s="8"/>
    </row>
    <row r="98" spans="12:14" ht="15">
      <c r="L98" s="8"/>
      <c r="M98" s="8"/>
      <c r="N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5.7109375" style="10" customWidth="1"/>
    <col min="2" max="2" width="27.421875" style="9" customWidth="1"/>
    <col min="3" max="3" width="12.421875" style="9" customWidth="1"/>
    <col min="4" max="4" width="9.8515625" style="9" customWidth="1"/>
    <col min="5" max="5" width="12.57421875" style="9" customWidth="1"/>
    <col min="6" max="6" width="11.7109375" style="9" customWidth="1"/>
    <col min="7" max="7" width="10.421875" style="9" hidden="1" customWidth="1"/>
    <col min="8" max="8" width="14.57421875" style="9" customWidth="1"/>
    <col min="10" max="12" width="9.140625" style="0" hidden="1" customWidth="1"/>
    <col min="13" max="13" width="18.140625" style="0" customWidth="1"/>
  </cols>
  <sheetData>
    <row r="1" spans="1:10" ht="18">
      <c r="A1" s="15" t="s">
        <v>208</v>
      </c>
      <c r="I1" s="6"/>
      <c r="J1" t="s">
        <v>160</v>
      </c>
    </row>
    <row r="2" spans="1:9" ht="18">
      <c r="A2" s="15" t="s">
        <v>194</v>
      </c>
      <c r="I2" s="5"/>
    </row>
    <row r="3" spans="9:22" ht="15">
      <c r="I3" s="5"/>
      <c r="J3" t="s">
        <v>157</v>
      </c>
      <c r="K3">
        <v>0</v>
      </c>
      <c r="L3" t="str">
        <f>IF(K3=0,"Women","Men")</f>
        <v>Women</v>
      </c>
      <c r="Q3" s="1"/>
      <c r="R3" s="1"/>
      <c r="T3" s="3"/>
      <c r="V3" s="4"/>
    </row>
    <row r="4" spans="1:22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 t="s">
        <v>177</v>
      </c>
      <c r="G4" s="34"/>
      <c r="H4" s="34" t="s">
        <v>178</v>
      </c>
      <c r="I4" s="27"/>
      <c r="J4" s="28" t="s">
        <v>158</v>
      </c>
      <c r="K4" s="28" t="s">
        <v>195</v>
      </c>
      <c r="T4" s="39"/>
      <c r="V4" s="39"/>
    </row>
    <row r="5" spans="1:22" s="28" customFormat="1" ht="15.75">
      <c r="A5" s="31" t="s">
        <v>277</v>
      </c>
      <c r="B5" s="37" t="s">
        <v>258</v>
      </c>
      <c r="C5" s="31" t="s">
        <v>259</v>
      </c>
      <c r="D5" s="31" t="s">
        <v>234</v>
      </c>
      <c r="E5" s="37" t="s">
        <v>216</v>
      </c>
      <c r="F5" s="43">
        <v>0.015425925925925926</v>
      </c>
      <c r="G5" s="33">
        <f aca="true" t="shared" si="0" ref="G5:G45">WAVAFactor($K$4,D5,$K$3)</f>
        <v>0.7218000292778015</v>
      </c>
      <c r="H5" s="44">
        <v>0.01113443378497053</v>
      </c>
      <c r="I5" s="27"/>
      <c r="T5" s="39"/>
      <c r="V5" s="39"/>
    </row>
    <row r="6" spans="1:22" s="28" customFormat="1" ht="15.75">
      <c r="A6" s="11" t="s">
        <v>278</v>
      </c>
      <c r="B6" s="36" t="s">
        <v>260</v>
      </c>
      <c r="C6" s="23" t="s">
        <v>261</v>
      </c>
      <c r="D6" s="11" t="s">
        <v>243</v>
      </c>
      <c r="E6" s="36" t="s">
        <v>262</v>
      </c>
      <c r="F6" s="30">
        <v>0.013026620370370369</v>
      </c>
      <c r="G6" s="14">
        <f t="shared" si="0"/>
        <v>0.925000011920929</v>
      </c>
      <c r="H6" s="16">
        <v>0.012049623997882007</v>
      </c>
      <c r="I6" s="27"/>
      <c r="T6" s="27"/>
      <c r="V6" s="27"/>
    </row>
    <row r="7" spans="1:22" s="28" customFormat="1" ht="15.75">
      <c r="A7" s="26"/>
      <c r="B7" s="40"/>
      <c r="C7" s="26"/>
      <c r="D7" s="26"/>
      <c r="E7" s="40"/>
      <c r="F7" s="42"/>
      <c r="G7" s="33">
        <f t="shared" si="0"/>
        <v>0.722000002861023</v>
      </c>
      <c r="H7" s="41"/>
      <c r="I7" s="27"/>
      <c r="T7" s="39"/>
      <c r="V7" s="39"/>
    </row>
    <row r="8" spans="1:22" s="28" customFormat="1" ht="15.75">
      <c r="A8" s="26"/>
      <c r="B8" s="40"/>
      <c r="C8" s="26"/>
      <c r="D8" s="26"/>
      <c r="E8" s="40"/>
      <c r="F8" s="42"/>
      <c r="G8" s="14">
        <f t="shared" si="0"/>
        <v>0.722000002861023</v>
      </c>
      <c r="H8" s="41"/>
      <c r="I8" s="27"/>
      <c r="T8" s="39"/>
      <c r="V8" s="39"/>
    </row>
    <row r="9" spans="1:22" s="28" customFormat="1" ht="15.75">
      <c r="A9" s="26"/>
      <c r="B9" s="40"/>
      <c r="C9" s="26"/>
      <c r="D9" s="26"/>
      <c r="E9" s="40"/>
      <c r="F9" s="42"/>
      <c r="G9" s="14">
        <f t="shared" si="0"/>
        <v>0.722000002861023</v>
      </c>
      <c r="H9" s="41"/>
      <c r="I9" s="27"/>
      <c r="T9" s="39"/>
      <c r="V9" s="39"/>
    </row>
    <row r="10" spans="1:22" s="28" customFormat="1" ht="15.75">
      <c r="A10" s="26"/>
      <c r="B10" s="40"/>
      <c r="C10" s="26"/>
      <c r="D10" s="26"/>
      <c r="E10" s="40"/>
      <c r="F10" s="42"/>
      <c r="G10" s="14">
        <f t="shared" si="0"/>
        <v>0.722000002861023</v>
      </c>
      <c r="H10" s="41"/>
      <c r="I10" s="27"/>
      <c r="T10" s="39"/>
      <c r="V10" s="39"/>
    </row>
    <row r="11" spans="1:22" s="28" customFormat="1" ht="15.75">
      <c r="A11" s="26"/>
      <c r="B11" s="40"/>
      <c r="C11" s="26"/>
      <c r="D11" s="26"/>
      <c r="E11" s="40"/>
      <c r="F11" s="42"/>
      <c r="G11" s="14">
        <f t="shared" si="0"/>
        <v>0.722000002861023</v>
      </c>
      <c r="H11" s="41"/>
      <c r="I11" s="27"/>
      <c r="T11" s="39"/>
      <c r="V11" s="39"/>
    </row>
    <row r="12" spans="1:22" s="28" customFormat="1" ht="15.75">
      <c r="A12" s="26"/>
      <c r="B12" s="40"/>
      <c r="C12" s="26"/>
      <c r="D12" s="26"/>
      <c r="E12" s="40"/>
      <c r="F12" s="42"/>
      <c r="G12" s="14">
        <f t="shared" si="0"/>
        <v>0.722000002861023</v>
      </c>
      <c r="H12" s="41"/>
      <c r="I12" s="27"/>
      <c r="T12" s="39"/>
      <c r="V12" s="39"/>
    </row>
    <row r="13" spans="1:19" s="28" customFormat="1" ht="15.75">
      <c r="A13" s="26"/>
      <c r="B13" s="40"/>
      <c r="C13" s="26"/>
      <c r="D13" s="26"/>
      <c r="E13" s="40"/>
      <c r="F13" s="42"/>
      <c r="G13" s="14">
        <f t="shared" si="0"/>
        <v>0.722000002861023</v>
      </c>
      <c r="H13" s="41"/>
      <c r="I13" s="18"/>
      <c r="Q13" s="39"/>
      <c r="S13" s="39"/>
    </row>
    <row r="14" spans="1:19" s="28" customFormat="1" ht="15.75">
      <c r="A14" s="26"/>
      <c r="B14" s="40"/>
      <c r="C14" s="26"/>
      <c r="D14" s="26"/>
      <c r="E14" s="40"/>
      <c r="F14" s="42"/>
      <c r="G14" s="14">
        <f t="shared" si="0"/>
        <v>0.722000002861023</v>
      </c>
      <c r="H14" s="41"/>
      <c r="I14" s="19"/>
      <c r="Q14" s="39"/>
      <c r="S14" s="39"/>
    </row>
    <row r="15" spans="1:19" s="28" customFormat="1" ht="15.75">
      <c r="A15" s="26"/>
      <c r="B15" s="40"/>
      <c r="C15" s="26"/>
      <c r="D15" s="26"/>
      <c r="E15" s="40"/>
      <c r="F15" s="42"/>
      <c r="G15" s="14">
        <f t="shared" si="0"/>
        <v>0.722000002861023</v>
      </c>
      <c r="H15" s="41"/>
      <c r="Q15" s="39"/>
      <c r="S15" s="39"/>
    </row>
    <row r="16" spans="1:18" s="28" customFormat="1" ht="15.75">
      <c r="A16" s="26"/>
      <c r="B16" s="40"/>
      <c r="C16" s="26"/>
      <c r="D16" s="26"/>
      <c r="E16" s="40"/>
      <c r="F16" s="42"/>
      <c r="G16" s="14">
        <f t="shared" si="0"/>
        <v>0.722000002861023</v>
      </c>
      <c r="H16" s="41"/>
      <c r="P16" s="39"/>
      <c r="R16" s="39"/>
    </row>
    <row r="17" spans="1:18" s="28" customFormat="1" ht="15.75">
      <c r="A17" s="26"/>
      <c r="B17" s="40"/>
      <c r="C17" s="26"/>
      <c r="D17" s="26"/>
      <c r="E17" s="40"/>
      <c r="F17" s="42"/>
      <c r="G17" s="14">
        <f t="shared" si="0"/>
        <v>0.722000002861023</v>
      </c>
      <c r="H17" s="41"/>
      <c r="P17" s="39"/>
      <c r="R17" s="39"/>
    </row>
    <row r="18" spans="1:18" s="28" customFormat="1" ht="15.75">
      <c r="A18" s="26"/>
      <c r="B18" s="40"/>
      <c r="C18" s="26"/>
      <c r="D18" s="26"/>
      <c r="E18" s="40"/>
      <c r="F18" s="41"/>
      <c r="G18" s="14">
        <f t="shared" si="0"/>
        <v>0.722000002861023</v>
      </c>
      <c r="H18" s="41"/>
      <c r="P18" s="39"/>
      <c r="R18" s="39"/>
    </row>
    <row r="19" spans="1:18" s="28" customFormat="1" ht="15.75">
      <c r="A19" s="26"/>
      <c r="B19" s="40"/>
      <c r="C19" s="26"/>
      <c r="D19" s="26"/>
      <c r="E19" s="40"/>
      <c r="F19" s="41"/>
      <c r="G19" s="14">
        <f t="shared" si="0"/>
        <v>0.722000002861023</v>
      </c>
      <c r="H19" s="41"/>
      <c r="P19" s="39"/>
      <c r="R19" s="39"/>
    </row>
    <row r="20" spans="1:18" s="28" customFormat="1" ht="15.75">
      <c r="A20" s="26"/>
      <c r="B20" s="40"/>
      <c r="C20" s="26"/>
      <c r="D20" s="26"/>
      <c r="E20" s="40"/>
      <c r="F20" s="41"/>
      <c r="G20" s="14">
        <f t="shared" si="0"/>
        <v>0.722000002861023</v>
      </c>
      <c r="H20" s="41"/>
      <c r="P20" s="39"/>
      <c r="R20" s="39"/>
    </row>
    <row r="21" spans="1:18" s="28" customFormat="1" ht="15.75">
      <c r="A21" s="26"/>
      <c r="B21" s="40"/>
      <c r="C21" s="26"/>
      <c r="D21" s="26"/>
      <c r="E21" s="40"/>
      <c r="F21" s="41"/>
      <c r="G21" s="14">
        <f t="shared" si="0"/>
        <v>0.722000002861023</v>
      </c>
      <c r="H21" s="41"/>
      <c r="P21" s="39"/>
      <c r="R21" s="39"/>
    </row>
    <row r="22" spans="1:18" s="28" customFormat="1" ht="15.75">
      <c r="A22" s="26"/>
      <c r="B22" s="18"/>
      <c r="C22" s="26"/>
      <c r="D22" s="26"/>
      <c r="E22" s="18"/>
      <c r="F22" s="41"/>
      <c r="G22" s="14">
        <f t="shared" si="0"/>
        <v>0.722000002861023</v>
      </c>
      <c r="H22" s="41"/>
      <c r="P22" s="39"/>
      <c r="R22" s="39"/>
    </row>
    <row r="23" spans="1:18" s="28" customFormat="1" ht="15.75">
      <c r="A23" s="26"/>
      <c r="B23" s="18"/>
      <c r="C23" s="18"/>
      <c r="D23" s="18"/>
      <c r="E23" s="18"/>
      <c r="F23" s="41"/>
      <c r="G23" s="14">
        <f t="shared" si="0"/>
        <v>0.722000002861023</v>
      </c>
      <c r="H23" s="41"/>
      <c r="P23" s="39"/>
      <c r="R23" s="39"/>
    </row>
    <row r="24" spans="1:12" s="28" customFormat="1" ht="15.75">
      <c r="A24" s="26"/>
      <c r="B24" s="18"/>
      <c r="C24" s="18"/>
      <c r="D24" s="18"/>
      <c r="E24" s="18"/>
      <c r="F24" s="41"/>
      <c r="G24" s="14">
        <f t="shared" si="0"/>
        <v>0.722000002861023</v>
      </c>
      <c r="H24" s="41"/>
      <c r="J24" s="39"/>
      <c r="L24" s="39"/>
    </row>
    <row r="25" spans="1:12" s="28" customFormat="1" ht="15.75">
      <c r="A25" s="26"/>
      <c r="B25" s="18"/>
      <c r="C25" s="18"/>
      <c r="D25" s="18"/>
      <c r="E25" s="18"/>
      <c r="F25" s="41"/>
      <c r="G25" s="14">
        <f t="shared" si="0"/>
        <v>0.722000002861023</v>
      </c>
      <c r="H25" s="41"/>
      <c r="J25" s="39"/>
      <c r="L25" s="39"/>
    </row>
    <row r="26" spans="1:8" s="28" customFormat="1" ht="15.75">
      <c r="A26" s="26"/>
      <c r="B26" s="18"/>
      <c r="C26" s="18"/>
      <c r="D26" s="18"/>
      <c r="E26" s="18"/>
      <c r="F26" s="41"/>
      <c r="G26" s="14">
        <f t="shared" si="0"/>
        <v>0.722000002861023</v>
      </c>
      <c r="H26" s="41"/>
    </row>
    <row r="27" spans="1:8" s="28" customFormat="1" ht="15.75">
      <c r="A27" s="26"/>
      <c r="B27" s="18"/>
      <c r="C27" s="18"/>
      <c r="D27" s="18"/>
      <c r="E27" s="18"/>
      <c r="F27" s="41"/>
      <c r="G27" s="14">
        <f t="shared" si="0"/>
        <v>0.722000002861023</v>
      </c>
      <c r="H27" s="41"/>
    </row>
    <row r="28" spans="1:8" s="28" customFormat="1" ht="15.75">
      <c r="A28" s="10"/>
      <c r="B28" s="9"/>
      <c r="C28" s="9"/>
      <c r="D28" s="9"/>
      <c r="E28" s="9"/>
      <c r="F28" s="17"/>
      <c r="G28" s="14">
        <f t="shared" si="0"/>
        <v>0.722000002861023</v>
      </c>
      <c r="H28" s="17"/>
    </row>
    <row r="29" spans="1:8" s="28" customFormat="1" ht="15.75">
      <c r="A29" s="10"/>
      <c r="B29" s="9"/>
      <c r="C29" s="9"/>
      <c r="D29" s="9"/>
      <c r="E29" s="9"/>
      <c r="F29" s="17"/>
      <c r="G29" s="14">
        <f t="shared" si="0"/>
        <v>0.722000002861023</v>
      </c>
      <c r="H29" s="17"/>
    </row>
    <row r="30" spans="1:8" s="28" customFormat="1" ht="15.75">
      <c r="A30" s="10"/>
      <c r="B30" s="9"/>
      <c r="C30" s="9"/>
      <c r="D30" s="9"/>
      <c r="E30" s="9"/>
      <c r="F30" s="17"/>
      <c r="G30" s="14">
        <f t="shared" si="0"/>
        <v>0.722000002861023</v>
      </c>
      <c r="H30" s="17"/>
    </row>
    <row r="31" spans="1:8" s="28" customFormat="1" ht="15.75">
      <c r="A31" s="10"/>
      <c r="B31" s="9"/>
      <c r="C31" s="9"/>
      <c r="D31" s="9"/>
      <c r="E31" s="9"/>
      <c r="F31" s="17"/>
      <c r="G31" s="14">
        <f t="shared" si="0"/>
        <v>0.722000002861023</v>
      </c>
      <c r="H31" s="17"/>
    </row>
    <row r="32" spans="1:8" s="28" customFormat="1" ht="15.75">
      <c r="A32" s="10"/>
      <c r="B32" s="9"/>
      <c r="C32" s="9"/>
      <c r="D32" s="9"/>
      <c r="E32" s="9"/>
      <c r="F32" s="17"/>
      <c r="G32" s="14">
        <f t="shared" si="0"/>
        <v>0.722000002861023</v>
      </c>
      <c r="H32" s="17"/>
    </row>
    <row r="33" spans="1:8" s="28" customFormat="1" ht="15.75">
      <c r="A33" s="10"/>
      <c r="B33" s="9"/>
      <c r="C33" s="9"/>
      <c r="D33" s="9"/>
      <c r="E33" s="9"/>
      <c r="F33" s="17"/>
      <c r="G33" s="14">
        <f t="shared" si="0"/>
        <v>0.722000002861023</v>
      </c>
      <c r="H33" s="17"/>
    </row>
    <row r="34" spans="1:8" s="28" customFormat="1" ht="15.75">
      <c r="A34" s="10"/>
      <c r="B34" s="9"/>
      <c r="C34" s="9"/>
      <c r="D34" s="9"/>
      <c r="E34" s="9"/>
      <c r="F34" s="17"/>
      <c r="G34" s="14">
        <f t="shared" si="0"/>
        <v>0.722000002861023</v>
      </c>
      <c r="H34" s="17"/>
    </row>
    <row r="35" spans="1:8" s="28" customFormat="1" ht="15.75">
      <c r="A35" s="10"/>
      <c r="B35" s="9"/>
      <c r="C35" s="9"/>
      <c r="D35" s="9"/>
      <c r="E35" s="9"/>
      <c r="F35" s="17"/>
      <c r="G35" s="14">
        <f t="shared" si="0"/>
        <v>0.722000002861023</v>
      </c>
      <c r="H35" s="17"/>
    </row>
    <row r="36" spans="1:8" s="28" customFormat="1" ht="15.75">
      <c r="A36" s="10"/>
      <c r="B36" s="9"/>
      <c r="C36" s="9"/>
      <c r="D36" s="9"/>
      <c r="E36" s="9"/>
      <c r="F36" s="17"/>
      <c r="G36" s="14">
        <f t="shared" si="0"/>
        <v>0.722000002861023</v>
      </c>
      <c r="H36" s="17"/>
    </row>
    <row r="37" spans="1:8" s="28" customFormat="1" ht="15.75">
      <c r="A37" s="10"/>
      <c r="B37" s="9"/>
      <c r="C37" s="9"/>
      <c r="D37" s="9"/>
      <c r="E37" s="9"/>
      <c r="F37" s="17"/>
      <c r="G37" s="14">
        <f t="shared" si="0"/>
        <v>0.722000002861023</v>
      </c>
      <c r="H37" s="17"/>
    </row>
    <row r="38" spans="1:8" s="28" customFormat="1" ht="15.75">
      <c r="A38" s="10"/>
      <c r="B38" s="9"/>
      <c r="C38" s="9"/>
      <c r="D38" s="9"/>
      <c r="E38" s="9"/>
      <c r="F38" s="17"/>
      <c r="G38" s="14">
        <f t="shared" si="0"/>
        <v>0.722000002861023</v>
      </c>
      <c r="H38" s="17"/>
    </row>
    <row r="39" spans="1:8" s="28" customFormat="1" ht="15.75">
      <c r="A39" s="10"/>
      <c r="B39" s="9"/>
      <c r="C39" s="9"/>
      <c r="D39" s="9"/>
      <c r="E39" s="9"/>
      <c r="F39" s="17"/>
      <c r="G39" s="14">
        <f t="shared" si="0"/>
        <v>0.722000002861023</v>
      </c>
      <c r="H39" s="17"/>
    </row>
    <row r="40" spans="1:8" s="28" customFormat="1" ht="15.75">
      <c r="A40" s="10"/>
      <c r="B40" s="9"/>
      <c r="C40" s="9"/>
      <c r="D40" s="9"/>
      <c r="E40" s="9"/>
      <c r="F40" s="17"/>
      <c r="G40" s="14">
        <f t="shared" si="0"/>
        <v>0.722000002861023</v>
      </c>
      <c r="H40" s="17"/>
    </row>
    <row r="41" spans="1:8" s="28" customFormat="1" ht="15.75">
      <c r="A41" s="10"/>
      <c r="B41" s="9"/>
      <c r="C41" s="9"/>
      <c r="D41" s="9"/>
      <c r="E41" s="9"/>
      <c r="F41" s="17"/>
      <c r="G41" s="14">
        <f t="shared" si="0"/>
        <v>0.722000002861023</v>
      </c>
      <c r="H41" s="17"/>
    </row>
    <row r="42" spans="1:8" s="28" customFormat="1" ht="15.75">
      <c r="A42" s="10"/>
      <c r="B42" s="9"/>
      <c r="C42" s="9"/>
      <c r="D42" s="9"/>
      <c r="E42" s="9"/>
      <c r="F42" s="17"/>
      <c r="G42" s="14">
        <f t="shared" si="0"/>
        <v>0.722000002861023</v>
      </c>
      <c r="H42" s="17"/>
    </row>
    <row r="43" spans="1:8" s="28" customFormat="1" ht="15.75">
      <c r="A43" s="10"/>
      <c r="B43" s="9"/>
      <c r="C43" s="9"/>
      <c r="D43" s="9"/>
      <c r="E43" s="9"/>
      <c r="F43" s="17"/>
      <c r="G43" s="14">
        <f t="shared" si="0"/>
        <v>0.722000002861023</v>
      </c>
      <c r="H43" s="17"/>
    </row>
    <row r="44" spans="1:8" s="28" customFormat="1" ht="15.75">
      <c r="A44" s="10"/>
      <c r="B44" s="9"/>
      <c r="C44" s="9"/>
      <c r="D44" s="9"/>
      <c r="E44" s="9"/>
      <c r="F44" s="17"/>
      <c r="G44" s="14">
        <f t="shared" si="0"/>
        <v>0.722000002861023</v>
      </c>
      <c r="H44" s="17"/>
    </row>
    <row r="45" spans="1:8" s="28" customFormat="1" ht="15.75">
      <c r="A45" s="10"/>
      <c r="B45" s="9"/>
      <c r="C45" s="9"/>
      <c r="D45" s="9"/>
      <c r="E45" s="9"/>
      <c r="F45" s="17"/>
      <c r="G45" s="14">
        <f t="shared" si="0"/>
        <v>0.722000002861023</v>
      </c>
      <c r="H45" s="17"/>
    </row>
    <row r="46" spans="1:8" s="28" customFormat="1" ht="15.75">
      <c r="A46" s="10"/>
      <c r="B46" s="9"/>
      <c r="C46" s="9"/>
      <c r="D46" s="9"/>
      <c r="E46" s="9"/>
      <c r="F46" s="17"/>
      <c r="G46" s="14">
        <f aca="true" t="shared" si="1" ref="G46:G63">WAVAFactor($K$4,D46,$K$3)</f>
        <v>0.722000002861023</v>
      </c>
      <c r="H46" s="17"/>
    </row>
    <row r="47" spans="1:8" s="28" customFormat="1" ht="15.75">
      <c r="A47" s="10"/>
      <c r="B47" s="9"/>
      <c r="C47" s="9"/>
      <c r="D47" s="9"/>
      <c r="E47" s="9"/>
      <c r="F47" s="17"/>
      <c r="G47" s="14">
        <f t="shared" si="1"/>
        <v>0.722000002861023</v>
      </c>
      <c r="H47" s="17"/>
    </row>
    <row r="48" spans="1:8" s="28" customFormat="1" ht="15.75">
      <c r="A48" s="10"/>
      <c r="B48" s="9"/>
      <c r="C48" s="9"/>
      <c r="D48" s="9"/>
      <c r="E48" s="9"/>
      <c r="F48" s="17"/>
      <c r="G48" s="14">
        <f t="shared" si="1"/>
        <v>0.722000002861023</v>
      </c>
      <c r="H48" s="17"/>
    </row>
    <row r="49" spans="1:8" s="28" customFormat="1" ht="15.75">
      <c r="A49" s="10"/>
      <c r="B49" s="9"/>
      <c r="C49" s="9"/>
      <c r="D49" s="9"/>
      <c r="E49" s="9"/>
      <c r="F49" s="17"/>
      <c r="G49" s="14">
        <f t="shared" si="1"/>
        <v>0.722000002861023</v>
      </c>
      <c r="H49" s="17"/>
    </row>
    <row r="50" spans="1:8" s="28" customFormat="1" ht="15.75">
      <c r="A50" s="10"/>
      <c r="B50" s="9"/>
      <c r="C50" s="9"/>
      <c r="D50" s="9"/>
      <c r="E50" s="9"/>
      <c r="F50" s="17"/>
      <c r="G50" s="14">
        <f t="shared" si="1"/>
        <v>0.722000002861023</v>
      </c>
      <c r="H50" s="17"/>
    </row>
    <row r="51" spans="6:8" ht="15.75">
      <c r="F51" s="17"/>
      <c r="G51" s="14">
        <f t="shared" si="1"/>
        <v>0.722000002861023</v>
      </c>
      <c r="H51" s="17"/>
    </row>
    <row r="52" spans="6:8" ht="15.75">
      <c r="F52" s="17"/>
      <c r="G52" s="14">
        <f t="shared" si="1"/>
        <v>0.722000002861023</v>
      </c>
      <c r="H52" s="17"/>
    </row>
    <row r="53" spans="6:8" ht="15.75">
      <c r="F53" s="17"/>
      <c r="G53" s="14">
        <f t="shared" si="1"/>
        <v>0.722000002861023</v>
      </c>
      <c r="H53" s="17"/>
    </row>
    <row r="54" spans="6:8" ht="15.75">
      <c r="F54" s="17"/>
      <c r="G54" s="14">
        <f t="shared" si="1"/>
        <v>0.722000002861023</v>
      </c>
      <c r="H54" s="17"/>
    </row>
    <row r="55" spans="6:8" ht="15.75">
      <c r="F55" s="17"/>
      <c r="G55" s="14">
        <f t="shared" si="1"/>
        <v>0.722000002861023</v>
      </c>
      <c r="H55" s="17"/>
    </row>
    <row r="56" spans="6:8" ht="15.75">
      <c r="F56" s="17"/>
      <c r="G56" s="14">
        <f t="shared" si="1"/>
        <v>0.722000002861023</v>
      </c>
      <c r="H56" s="17"/>
    </row>
    <row r="57" spans="6:8" ht="15.75">
      <c r="F57" s="8"/>
      <c r="G57" s="14">
        <f t="shared" si="1"/>
        <v>0.722000002861023</v>
      </c>
      <c r="H57" s="17"/>
    </row>
    <row r="58" spans="6:8" ht="15.75">
      <c r="F58" s="8"/>
      <c r="G58" s="14">
        <f t="shared" si="1"/>
        <v>0.722000002861023</v>
      </c>
      <c r="H58" s="17"/>
    </row>
    <row r="59" spans="6:8" ht="15.75">
      <c r="F59" s="8"/>
      <c r="G59" s="14">
        <f t="shared" si="1"/>
        <v>0.722000002861023</v>
      </c>
      <c r="H59" s="17"/>
    </row>
    <row r="60" spans="6:8" ht="15.75">
      <c r="F60" s="8"/>
      <c r="G60" s="14">
        <f t="shared" si="1"/>
        <v>0.722000002861023</v>
      </c>
      <c r="H60" s="17"/>
    </row>
    <row r="61" spans="6:8" ht="15.75">
      <c r="F61" s="8"/>
      <c r="G61" s="14">
        <f t="shared" si="1"/>
        <v>0.722000002861023</v>
      </c>
      <c r="H61" s="17"/>
    </row>
    <row r="62" spans="6:8" ht="15.75">
      <c r="F62" s="8"/>
      <c r="G62" s="14">
        <f t="shared" si="1"/>
        <v>0.722000002861023</v>
      </c>
      <c r="H62" s="17"/>
    </row>
    <row r="63" spans="6:8" ht="15.75">
      <c r="F63" s="8"/>
      <c r="G63" s="14">
        <f t="shared" si="1"/>
        <v>0.722000002861023</v>
      </c>
      <c r="H63" s="17"/>
    </row>
    <row r="64" spans="6:8" ht="15">
      <c r="F64" s="8"/>
      <c r="G64" s="8"/>
      <c r="H64" s="17"/>
    </row>
    <row r="65" spans="6:8" ht="15">
      <c r="F65" s="8"/>
      <c r="G65" s="8"/>
      <c r="H65" s="17"/>
    </row>
    <row r="66" spans="6:8" ht="15">
      <c r="F66" s="8"/>
      <c r="G66" s="8"/>
      <c r="H66" s="17"/>
    </row>
    <row r="67" spans="6:8" ht="15">
      <c r="F67" s="8"/>
      <c r="G67" s="8"/>
      <c r="H67" s="17"/>
    </row>
    <row r="68" spans="6:8" ht="15">
      <c r="F68" s="8"/>
      <c r="G68" s="8"/>
      <c r="H68" s="17"/>
    </row>
    <row r="69" spans="6:8" ht="15">
      <c r="F69" s="8"/>
      <c r="G69" s="8"/>
      <c r="H69" s="17"/>
    </row>
    <row r="70" spans="6:8" ht="15">
      <c r="F70" s="8"/>
      <c r="G70" s="8"/>
      <c r="H70" s="17"/>
    </row>
    <row r="71" spans="6:8" ht="15">
      <c r="F71" s="8"/>
      <c r="G71" s="8"/>
      <c r="H71" s="17"/>
    </row>
    <row r="72" spans="6:8" ht="15">
      <c r="F72" s="8"/>
      <c r="G72" s="8"/>
      <c r="H72" s="8"/>
    </row>
    <row r="73" spans="6:8" ht="15">
      <c r="F73" s="8"/>
      <c r="G73" s="8"/>
      <c r="H73" s="8"/>
    </row>
    <row r="74" spans="6:8" ht="15">
      <c r="F74" s="8"/>
      <c r="G74" s="8"/>
      <c r="H74" s="8"/>
    </row>
    <row r="75" spans="6:8" ht="15">
      <c r="F75" s="8"/>
      <c r="G75" s="8"/>
      <c r="H75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V74"/>
  <sheetViews>
    <sheetView zoomScalePageLayoutView="0" workbookViewId="0" topLeftCell="A1">
      <pane xSplit="4" ySplit="1" topLeftCell="CM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7" sqref="C27"/>
    </sheetView>
  </sheetViews>
  <sheetFormatPr defaultColWidth="9.140625" defaultRowHeight="12.75"/>
  <cols>
    <col min="1" max="1" width="14.421875" style="0" customWidth="1"/>
    <col min="2" max="2" width="14.8515625" style="0" customWidth="1"/>
    <col min="4" max="4" width="8.00390625" style="0" bestFit="1" customWidth="1"/>
  </cols>
  <sheetData>
    <row r="1" spans="2:100" ht="12.75">
      <c r="B1" t="s">
        <v>155</v>
      </c>
      <c r="C1" t="s">
        <v>147</v>
      </c>
      <c r="D1" t="s">
        <v>146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117</v>
      </c>
      <c r="B2" t="s">
        <v>151</v>
      </c>
      <c r="C2">
        <v>0</v>
      </c>
      <c r="D2">
        <v>6.58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0.7021</v>
      </c>
      <c r="O2">
        <v>0.911</v>
      </c>
      <c r="P2">
        <v>0.9828</v>
      </c>
      <c r="Q2">
        <v>0.9976</v>
      </c>
      <c r="R2">
        <v>0.9998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0.991</v>
      </c>
      <c r="AL2">
        <v>0.9809</v>
      </c>
      <c r="AM2">
        <v>0.971</v>
      </c>
      <c r="AN2">
        <v>0.9155</v>
      </c>
      <c r="AO2">
        <v>0.9047</v>
      </c>
      <c r="AP2">
        <v>0.8942</v>
      </c>
      <c r="AQ2">
        <v>0.8849</v>
      </c>
      <c r="AR2">
        <v>0.8749</v>
      </c>
      <c r="AS2">
        <v>0.865</v>
      </c>
      <c r="AT2">
        <v>0.8554</v>
      </c>
      <c r="AU2">
        <v>0.8469</v>
      </c>
      <c r="AV2">
        <v>0.8377</v>
      </c>
      <c r="AW2">
        <v>0.8287</v>
      </c>
      <c r="AX2">
        <v>0.8368</v>
      </c>
      <c r="AY2">
        <v>0.8269</v>
      </c>
      <c r="AZ2">
        <v>0.8172</v>
      </c>
      <c r="BA2">
        <v>0.8078</v>
      </c>
      <c r="BB2">
        <v>0.7994</v>
      </c>
      <c r="BC2">
        <v>0.7903</v>
      </c>
      <c r="BD2">
        <v>0.7815</v>
      </c>
      <c r="BE2">
        <v>0.7729</v>
      </c>
      <c r="BF2">
        <v>0.7644</v>
      </c>
      <c r="BG2">
        <v>0.7569</v>
      </c>
      <c r="BH2">
        <v>0.7667</v>
      </c>
      <c r="BI2">
        <v>0.7569</v>
      </c>
      <c r="BJ2">
        <v>0.7466</v>
      </c>
      <c r="BK2">
        <v>0.7373</v>
      </c>
      <c r="BL2">
        <v>0.7282</v>
      </c>
      <c r="BM2">
        <v>0.7187</v>
      </c>
      <c r="BN2">
        <v>0.7101</v>
      </c>
      <c r="BO2">
        <v>0.701</v>
      </c>
      <c r="BP2">
        <v>0.6928</v>
      </c>
      <c r="BQ2">
        <v>0.6842</v>
      </c>
      <c r="BR2">
        <v>0.6763</v>
      </c>
      <c r="BS2">
        <v>0.6652</v>
      </c>
      <c r="BT2">
        <v>0.655</v>
      </c>
      <c r="BU2">
        <v>0.6446</v>
      </c>
      <c r="BV2">
        <v>0.635</v>
      </c>
      <c r="BW2">
        <v>0.6252</v>
      </c>
      <c r="BX2">
        <v>0.6123</v>
      </c>
      <c r="BY2">
        <v>0.5998</v>
      </c>
      <c r="BZ2">
        <v>0.5879</v>
      </c>
      <c r="CA2">
        <v>0.5765</v>
      </c>
      <c r="CB2">
        <v>0.5654</v>
      </c>
      <c r="CC2">
        <v>0.5477</v>
      </c>
      <c r="CD2">
        <v>0.5311</v>
      </c>
      <c r="CE2">
        <v>0.5154</v>
      </c>
      <c r="CF2">
        <v>0.5007</v>
      </c>
      <c r="CG2">
        <v>0.4867</v>
      </c>
      <c r="CH2">
        <v>0.4678</v>
      </c>
      <c r="CI2">
        <v>0.4502</v>
      </c>
      <c r="CJ2">
        <v>0.434</v>
      </c>
      <c r="CK2">
        <v>0.4188</v>
      </c>
      <c r="CL2">
        <v>0.4047</v>
      </c>
      <c r="CM2">
        <v>0.3845</v>
      </c>
      <c r="CN2">
        <v>0.3662</v>
      </c>
      <c r="CO2">
        <v>0.3495</v>
      </c>
      <c r="CP2">
        <v>0.3343</v>
      </c>
      <c r="CQ2">
        <v>0.3204</v>
      </c>
      <c r="CR2">
        <v>0.3009</v>
      </c>
      <c r="CS2">
        <v>0.2835</v>
      </c>
      <c r="CT2">
        <v>0.268</v>
      </c>
      <c r="CU2">
        <v>0.2541</v>
      </c>
      <c r="CV2">
        <v>0.2417</v>
      </c>
    </row>
    <row r="3" spans="1:100" ht="12.75">
      <c r="A3" t="s">
        <v>118</v>
      </c>
      <c r="B3" t="s">
        <v>152</v>
      </c>
      <c r="C3">
        <v>0</v>
      </c>
      <c r="D3">
        <v>7.12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0.7021</v>
      </c>
      <c r="O3">
        <v>0.911</v>
      </c>
      <c r="P3">
        <v>0.9828</v>
      </c>
      <c r="Q3">
        <v>0.9976</v>
      </c>
      <c r="R3">
        <v>0.9998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0.991</v>
      </c>
      <c r="AL3">
        <v>0.9809</v>
      </c>
      <c r="AM3">
        <v>0.971</v>
      </c>
      <c r="AN3">
        <v>0.9155</v>
      </c>
      <c r="AO3">
        <v>0.9047</v>
      </c>
      <c r="AP3">
        <v>0.8942</v>
      </c>
      <c r="AQ3">
        <v>0.8849</v>
      </c>
      <c r="AR3">
        <v>0.8749</v>
      </c>
      <c r="AS3">
        <v>0.865</v>
      </c>
      <c r="AT3">
        <v>0.8554</v>
      </c>
      <c r="AU3">
        <v>0.8469</v>
      </c>
      <c r="AV3">
        <v>0.8377</v>
      </c>
      <c r="AW3">
        <v>0.8287</v>
      </c>
      <c r="AX3">
        <v>0.8368</v>
      </c>
      <c r="AY3">
        <v>0.8269</v>
      </c>
      <c r="AZ3">
        <v>0.8172</v>
      </c>
      <c r="BA3">
        <v>0.8078</v>
      </c>
      <c r="BB3">
        <v>0.7994</v>
      </c>
      <c r="BC3">
        <v>0.7903</v>
      </c>
      <c r="BD3">
        <v>0.7815</v>
      </c>
      <c r="BE3">
        <v>0.7729</v>
      </c>
      <c r="BF3">
        <v>0.7644</v>
      </c>
      <c r="BG3">
        <v>0.7569</v>
      </c>
      <c r="BH3">
        <v>0.7667</v>
      </c>
      <c r="BI3">
        <v>0.7569</v>
      </c>
      <c r="BJ3">
        <v>0.7466</v>
      </c>
      <c r="BK3">
        <v>0.7373</v>
      </c>
      <c r="BL3">
        <v>0.7282</v>
      </c>
      <c r="BM3">
        <v>0.7187</v>
      </c>
      <c r="BN3">
        <v>0.7101</v>
      </c>
      <c r="BO3">
        <v>0.701</v>
      </c>
      <c r="BP3">
        <v>0.6928</v>
      </c>
      <c r="BQ3">
        <v>0.6842</v>
      </c>
      <c r="BR3">
        <v>0.6763</v>
      </c>
      <c r="BS3">
        <v>0.6652</v>
      </c>
      <c r="BT3">
        <v>0.655</v>
      </c>
      <c r="BU3">
        <v>0.6446</v>
      </c>
      <c r="BV3">
        <v>0.635</v>
      </c>
      <c r="BW3">
        <v>0.6252</v>
      </c>
      <c r="BX3">
        <v>0.6123</v>
      </c>
      <c r="BY3">
        <v>0.5998</v>
      </c>
      <c r="BZ3">
        <v>0.5879</v>
      </c>
      <c r="CA3">
        <v>0.5765</v>
      </c>
      <c r="CB3">
        <v>0.5654</v>
      </c>
      <c r="CC3">
        <v>0.5477</v>
      </c>
      <c r="CD3">
        <v>0.5311</v>
      </c>
      <c r="CE3">
        <v>0.5154</v>
      </c>
      <c r="CF3">
        <v>0.5007</v>
      </c>
      <c r="CG3">
        <v>0.4867</v>
      </c>
      <c r="CH3">
        <v>0.4678</v>
      </c>
      <c r="CI3">
        <v>0.4502</v>
      </c>
      <c r="CJ3">
        <v>0.434</v>
      </c>
      <c r="CK3">
        <v>0.4188</v>
      </c>
      <c r="CL3">
        <v>0.4047</v>
      </c>
      <c r="CM3">
        <v>0.3845</v>
      </c>
      <c r="CN3">
        <v>0.3662</v>
      </c>
      <c r="CO3">
        <v>0.3495</v>
      </c>
      <c r="CP3">
        <v>0.3343</v>
      </c>
      <c r="CQ3">
        <v>0.3204</v>
      </c>
      <c r="CR3">
        <v>0.3009</v>
      </c>
      <c r="CS3">
        <v>0.2835</v>
      </c>
      <c r="CT3">
        <v>0.268</v>
      </c>
      <c r="CU3">
        <v>0.2541</v>
      </c>
      <c r="CV3">
        <v>0.2417</v>
      </c>
    </row>
    <row r="4" spans="1:100" ht="12.75">
      <c r="A4" t="s">
        <v>119</v>
      </c>
      <c r="B4" t="s">
        <v>153</v>
      </c>
      <c r="C4">
        <v>0</v>
      </c>
      <c r="D4">
        <v>7.69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0.7021</v>
      </c>
      <c r="O4">
        <v>0.911</v>
      </c>
      <c r="P4">
        <v>0.9828</v>
      </c>
      <c r="Q4">
        <v>0.9976</v>
      </c>
      <c r="R4">
        <v>0.9998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0.991</v>
      </c>
      <c r="AL4">
        <v>0.9809</v>
      </c>
      <c r="AM4">
        <v>0.971</v>
      </c>
      <c r="AN4">
        <v>0.9155</v>
      </c>
      <c r="AO4">
        <v>0.9047</v>
      </c>
      <c r="AP4">
        <v>0.8942</v>
      </c>
      <c r="AQ4">
        <v>0.8849</v>
      </c>
      <c r="AR4">
        <v>0.8749</v>
      </c>
      <c r="AS4">
        <v>0.865</v>
      </c>
      <c r="AT4">
        <v>0.8554</v>
      </c>
      <c r="AU4">
        <v>0.8469</v>
      </c>
      <c r="AV4">
        <v>0.8377</v>
      </c>
      <c r="AW4">
        <v>0.8287</v>
      </c>
      <c r="AX4">
        <v>0.8368</v>
      </c>
      <c r="AY4">
        <v>0.8269</v>
      </c>
      <c r="AZ4">
        <v>0.8172</v>
      </c>
      <c r="BA4">
        <v>0.8078</v>
      </c>
      <c r="BB4">
        <v>0.7994</v>
      </c>
      <c r="BC4">
        <v>0.7903</v>
      </c>
      <c r="BD4">
        <v>0.7815</v>
      </c>
      <c r="BE4">
        <v>0.7729</v>
      </c>
      <c r="BF4">
        <v>0.7644</v>
      </c>
      <c r="BG4">
        <v>0.7569</v>
      </c>
      <c r="BH4">
        <v>0.7667</v>
      </c>
      <c r="BI4">
        <v>0.7569</v>
      </c>
      <c r="BJ4">
        <v>0.7466</v>
      </c>
      <c r="BK4">
        <v>0.7373</v>
      </c>
      <c r="BL4">
        <v>0.7282</v>
      </c>
      <c r="BM4">
        <v>0.7187</v>
      </c>
      <c r="BN4">
        <v>0.7101</v>
      </c>
      <c r="BO4">
        <v>0.701</v>
      </c>
      <c r="BP4">
        <v>0.6928</v>
      </c>
      <c r="BQ4">
        <v>0.6842</v>
      </c>
      <c r="BR4">
        <v>0.6763</v>
      </c>
      <c r="BS4">
        <v>0.6652</v>
      </c>
      <c r="BT4">
        <v>0.655</v>
      </c>
      <c r="BU4">
        <v>0.6446</v>
      </c>
      <c r="BV4">
        <v>0.635</v>
      </c>
      <c r="BW4">
        <v>0.6252</v>
      </c>
      <c r="BX4">
        <v>0.6123</v>
      </c>
      <c r="BY4">
        <v>0.5998</v>
      </c>
      <c r="BZ4">
        <v>0.5879</v>
      </c>
      <c r="CA4">
        <v>0.5765</v>
      </c>
      <c r="CB4">
        <v>0.5654</v>
      </c>
      <c r="CC4">
        <v>0.5477</v>
      </c>
      <c r="CD4">
        <v>0.5311</v>
      </c>
      <c r="CE4">
        <v>0.5154</v>
      </c>
      <c r="CF4">
        <v>0.5007</v>
      </c>
      <c r="CG4">
        <v>0.4867</v>
      </c>
      <c r="CH4">
        <v>0.4678</v>
      </c>
      <c r="CI4">
        <v>0.4502</v>
      </c>
      <c r="CJ4">
        <v>0.434</v>
      </c>
      <c r="CK4">
        <v>0.4188</v>
      </c>
      <c r="CL4">
        <v>0.4047</v>
      </c>
      <c r="CM4">
        <v>0.3845</v>
      </c>
      <c r="CN4">
        <v>0.3662</v>
      </c>
      <c r="CO4">
        <v>0.3495</v>
      </c>
      <c r="CP4">
        <v>0.3343</v>
      </c>
      <c r="CQ4">
        <v>0.3204</v>
      </c>
      <c r="CR4">
        <v>0.3009</v>
      </c>
      <c r="CS4">
        <v>0.2835</v>
      </c>
      <c r="CT4">
        <v>0.268</v>
      </c>
      <c r="CU4">
        <v>0.2541</v>
      </c>
      <c r="CV4">
        <v>0.2417</v>
      </c>
    </row>
    <row r="5" spans="1:100" ht="12.75">
      <c r="A5" t="s">
        <v>120</v>
      </c>
      <c r="B5" t="str">
        <f>MID(A5,2,100)</f>
        <v>ShortHur</v>
      </c>
      <c r="C5">
        <v>0</v>
      </c>
      <c r="D5">
        <v>12.21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0.8617</v>
      </c>
      <c r="O5">
        <v>0.8829</v>
      </c>
      <c r="P5">
        <v>0.9105</v>
      </c>
      <c r="Q5">
        <v>0.9328</v>
      </c>
      <c r="R5">
        <v>0.9509</v>
      </c>
      <c r="S5">
        <v>0.966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0.9959</v>
      </c>
      <c r="AF5">
        <v>0.9919</v>
      </c>
      <c r="AG5">
        <v>0.9879</v>
      </c>
      <c r="AH5">
        <v>0.9831</v>
      </c>
      <c r="AI5">
        <v>0.9791</v>
      </c>
      <c r="AJ5">
        <v>0.9737</v>
      </c>
      <c r="AK5">
        <v>0.9683</v>
      </c>
      <c r="AL5">
        <v>0.9629</v>
      </c>
      <c r="AM5">
        <v>0.9576</v>
      </c>
      <c r="AN5">
        <v>1.0941</v>
      </c>
      <c r="AO5">
        <v>1.0824</v>
      </c>
      <c r="AP5">
        <v>1.072</v>
      </c>
      <c r="AQ5">
        <v>1.0608</v>
      </c>
      <c r="AR5">
        <v>1.0499</v>
      </c>
      <c r="AS5">
        <v>1.0383</v>
      </c>
      <c r="AT5">
        <v>1.0278</v>
      </c>
      <c r="AU5">
        <v>1.0183</v>
      </c>
      <c r="AV5">
        <v>1.0083</v>
      </c>
      <c r="AW5">
        <v>0.9984</v>
      </c>
      <c r="AX5">
        <v>1.0517</v>
      </c>
      <c r="AY5">
        <v>1.04</v>
      </c>
      <c r="AZ5">
        <v>1.0278</v>
      </c>
      <c r="BA5">
        <v>1.0158</v>
      </c>
      <c r="BB5">
        <v>1.0041</v>
      </c>
      <c r="BC5">
        <v>0.9919</v>
      </c>
      <c r="BD5">
        <v>0.9815</v>
      </c>
      <c r="BE5">
        <v>0.9706</v>
      </c>
      <c r="BF5">
        <v>0.9599</v>
      </c>
      <c r="BG5">
        <v>0.9495</v>
      </c>
      <c r="BH5">
        <v>0.9502</v>
      </c>
      <c r="BI5">
        <v>0.9314</v>
      </c>
      <c r="BJ5">
        <v>0.9126</v>
      </c>
      <c r="BK5">
        <v>0.8939</v>
      </c>
      <c r="BL5">
        <v>0.8753</v>
      </c>
      <c r="BM5">
        <v>0.8568</v>
      </c>
      <c r="BN5">
        <v>0.8334</v>
      </c>
      <c r="BO5">
        <v>0.8102</v>
      </c>
      <c r="BP5">
        <v>0.7867</v>
      </c>
      <c r="BQ5">
        <v>0.7636</v>
      </c>
      <c r="BR5">
        <v>0.74</v>
      </c>
      <c r="BS5">
        <v>0.7221</v>
      </c>
      <c r="BT5">
        <v>0.7046</v>
      </c>
      <c r="BU5">
        <v>0.6867</v>
      </c>
      <c r="BV5">
        <v>0.669</v>
      </c>
      <c r="BW5">
        <v>0.6512</v>
      </c>
      <c r="BX5">
        <v>0.6271</v>
      </c>
      <c r="BY5">
        <v>0.603</v>
      </c>
      <c r="BZ5">
        <v>0.5789</v>
      </c>
      <c r="CA5">
        <v>0.555</v>
      </c>
      <c r="CB5">
        <v>0.5309</v>
      </c>
      <c r="CC5">
        <v>0.5152</v>
      </c>
      <c r="CD5">
        <v>0.4994</v>
      </c>
      <c r="CE5">
        <v>0.4838</v>
      </c>
      <c r="CF5">
        <v>0.4678</v>
      </c>
      <c r="CG5">
        <v>0.4522</v>
      </c>
      <c r="CH5">
        <v>0.4358</v>
      </c>
      <c r="CI5">
        <v>0.4193</v>
      </c>
      <c r="CJ5">
        <v>0.4028</v>
      </c>
      <c r="CK5">
        <v>0.3864</v>
      </c>
      <c r="CL5">
        <v>0.37</v>
      </c>
      <c r="CM5">
        <v>0.3556</v>
      </c>
      <c r="CN5">
        <v>0.3411</v>
      </c>
      <c r="CO5">
        <v>0.3267</v>
      </c>
      <c r="CP5">
        <v>0.3122</v>
      </c>
      <c r="CQ5">
        <v>0.2978</v>
      </c>
      <c r="CR5">
        <v>0.2866</v>
      </c>
      <c r="CS5">
        <v>0.2754</v>
      </c>
      <c r="CT5">
        <v>0.2641</v>
      </c>
      <c r="CU5">
        <v>0.2529</v>
      </c>
      <c r="CV5">
        <v>0.2417</v>
      </c>
    </row>
    <row r="6" spans="1:100" ht="12.75">
      <c r="A6" t="s">
        <v>121</v>
      </c>
      <c r="B6" t="str">
        <f>MID(A6,2,100)</f>
        <v>LongHur</v>
      </c>
      <c r="C6">
        <v>0</v>
      </c>
      <c r="D6">
        <v>52.34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1.7144</v>
      </c>
      <c r="O6">
        <v>0.8933</v>
      </c>
      <c r="P6">
        <v>0.9216</v>
      </c>
      <c r="Q6">
        <v>0.9441</v>
      </c>
      <c r="R6">
        <v>0.9618</v>
      </c>
      <c r="S6">
        <v>0.9758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0.9887</v>
      </c>
      <c r="AK6">
        <v>0.9729</v>
      </c>
      <c r="AL6">
        <v>0.9576</v>
      </c>
      <c r="AM6">
        <v>0.9429</v>
      </c>
      <c r="AN6">
        <v>0.9285</v>
      </c>
      <c r="AO6">
        <v>0.9146</v>
      </c>
      <c r="AP6">
        <v>0.901</v>
      </c>
      <c r="AQ6">
        <v>0.888</v>
      </c>
      <c r="AR6">
        <v>0.8753</v>
      </c>
      <c r="AS6">
        <v>0.8628</v>
      </c>
      <c r="AT6">
        <v>0.8508</v>
      </c>
      <c r="AU6">
        <v>0.8392</v>
      </c>
      <c r="AV6">
        <v>0.8278</v>
      </c>
      <c r="AW6">
        <v>0.8167</v>
      </c>
      <c r="AX6">
        <v>1.1572</v>
      </c>
      <c r="AY6">
        <v>1.1376</v>
      </c>
      <c r="AZ6">
        <v>1.1186</v>
      </c>
      <c r="BA6">
        <v>1.1</v>
      </c>
      <c r="BB6">
        <v>1.0823</v>
      </c>
      <c r="BC6">
        <v>1.0651</v>
      </c>
      <c r="BD6">
        <v>1.0485</v>
      </c>
      <c r="BE6">
        <v>1.0323</v>
      </c>
      <c r="BF6">
        <v>1.0165</v>
      </c>
      <c r="BG6">
        <v>1.0013</v>
      </c>
      <c r="BH6">
        <v>1.0941</v>
      </c>
      <c r="BI6">
        <v>1.0767</v>
      </c>
      <c r="BJ6">
        <v>1.0599</v>
      </c>
      <c r="BK6">
        <v>1.0435</v>
      </c>
      <c r="BL6">
        <v>1.0277</v>
      </c>
      <c r="BM6">
        <v>1.0124</v>
      </c>
      <c r="BN6">
        <v>0.9956</v>
      </c>
      <c r="BO6">
        <v>0.9794</v>
      </c>
      <c r="BP6">
        <v>0.9637</v>
      </c>
      <c r="BQ6">
        <v>0.9485</v>
      </c>
      <c r="BR6">
        <v>0.9338</v>
      </c>
      <c r="BS6">
        <v>0.9133</v>
      </c>
      <c r="BT6">
        <v>0.8936</v>
      </c>
      <c r="BU6">
        <v>0.875</v>
      </c>
      <c r="BV6">
        <v>0.8569</v>
      </c>
      <c r="BW6">
        <v>0.8397</v>
      </c>
      <c r="BX6">
        <v>0.8193</v>
      </c>
      <c r="BY6">
        <v>0.7999</v>
      </c>
      <c r="BZ6">
        <v>0.7815</v>
      </c>
      <c r="CA6">
        <v>0.7639</v>
      </c>
      <c r="CB6">
        <v>0.747</v>
      </c>
      <c r="CC6">
        <v>0.7221</v>
      </c>
      <c r="CD6">
        <v>0.6988</v>
      </c>
      <c r="CE6">
        <v>0.677</v>
      </c>
      <c r="CF6">
        <v>0.6565</v>
      </c>
      <c r="CG6">
        <v>0.6372</v>
      </c>
      <c r="CH6">
        <v>0.6085</v>
      </c>
      <c r="CI6">
        <v>0.5824</v>
      </c>
      <c r="CJ6">
        <v>0.5583</v>
      </c>
      <c r="CK6">
        <v>0.5362</v>
      </c>
      <c r="CL6">
        <v>0.5158</v>
      </c>
      <c r="CM6">
        <v>0.4751</v>
      </c>
      <c r="CN6">
        <v>0.4403</v>
      </c>
      <c r="CO6">
        <v>0.4103</v>
      </c>
      <c r="CP6">
        <v>0.3841</v>
      </c>
      <c r="CQ6">
        <v>0.3611</v>
      </c>
      <c r="CR6">
        <v>0.3286</v>
      </c>
      <c r="CS6">
        <v>0.3015</v>
      </c>
      <c r="CT6">
        <v>0.2785</v>
      </c>
      <c r="CU6">
        <v>0.2588</v>
      </c>
      <c r="CV6">
        <v>0.2417</v>
      </c>
    </row>
    <row r="7" spans="1:100" ht="12.75">
      <c r="A7" t="s">
        <v>122</v>
      </c>
      <c r="B7" t="s">
        <v>149</v>
      </c>
      <c r="C7">
        <v>0</v>
      </c>
      <c r="D7">
        <v>541.59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1.2796</v>
      </c>
      <c r="O7">
        <v>1.3548</v>
      </c>
      <c r="P7">
        <v>1.4094</v>
      </c>
      <c r="Q7">
        <v>1.4478</v>
      </c>
      <c r="R7">
        <v>0.9824</v>
      </c>
      <c r="S7">
        <v>0.9936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1.4474</v>
      </c>
      <c r="AE7">
        <v>1.4351</v>
      </c>
      <c r="AF7">
        <v>1.423</v>
      </c>
      <c r="AG7">
        <v>1.4109</v>
      </c>
      <c r="AH7">
        <v>1.3992</v>
      </c>
      <c r="AI7">
        <v>1.3876</v>
      </c>
      <c r="AJ7">
        <v>1.3762</v>
      </c>
      <c r="AK7">
        <v>1.3651</v>
      </c>
      <c r="AL7">
        <v>1.354</v>
      </c>
      <c r="AM7">
        <v>1.3432</v>
      </c>
      <c r="AN7">
        <v>1.3325</v>
      </c>
      <c r="AO7">
        <v>1.3221</v>
      </c>
      <c r="AP7">
        <v>1.3117</v>
      </c>
      <c r="AQ7">
        <v>1.3015</v>
      </c>
      <c r="AR7">
        <v>1.2916</v>
      </c>
      <c r="AS7">
        <v>1.2816</v>
      </c>
      <c r="AT7">
        <v>1.272</v>
      </c>
      <c r="AU7">
        <v>1.2624</v>
      </c>
      <c r="AV7">
        <v>1.2531</v>
      </c>
      <c r="AW7">
        <v>1.2437</v>
      </c>
      <c r="AX7">
        <v>1.2346</v>
      </c>
      <c r="AY7">
        <v>1.2256</v>
      </c>
      <c r="AZ7">
        <v>1.2167</v>
      </c>
      <c r="BA7">
        <v>1.208</v>
      </c>
      <c r="BB7">
        <v>1.1993</v>
      </c>
      <c r="BC7">
        <v>1.1908</v>
      </c>
      <c r="BD7">
        <v>1.1701</v>
      </c>
      <c r="BE7">
        <v>1.1502</v>
      </c>
      <c r="BF7">
        <v>1.1309</v>
      </c>
      <c r="BG7">
        <v>1.1122</v>
      </c>
      <c r="BH7">
        <v>1.0941</v>
      </c>
      <c r="BI7">
        <v>1.0767</v>
      </c>
      <c r="BJ7">
        <v>1.0599</v>
      </c>
      <c r="BK7">
        <v>1.0435</v>
      </c>
      <c r="BL7">
        <v>1.0277</v>
      </c>
      <c r="BM7">
        <v>1.0123</v>
      </c>
      <c r="BN7">
        <v>0.9956</v>
      </c>
      <c r="BO7">
        <v>0.9794</v>
      </c>
      <c r="BP7">
        <v>0.9637</v>
      </c>
      <c r="BQ7">
        <v>0.9485</v>
      </c>
      <c r="BR7">
        <v>0.9338</v>
      </c>
      <c r="BS7">
        <v>0.9133</v>
      </c>
      <c r="BT7">
        <v>0.8937</v>
      </c>
      <c r="BU7">
        <v>0.8749</v>
      </c>
      <c r="BV7">
        <v>0.8569</v>
      </c>
      <c r="BW7">
        <v>0.8397</v>
      </c>
      <c r="BX7">
        <v>0.8193</v>
      </c>
      <c r="BY7">
        <v>0.8</v>
      </c>
      <c r="BZ7">
        <v>0.7815</v>
      </c>
      <c r="CA7">
        <v>0.7639</v>
      </c>
      <c r="CB7">
        <v>0.747</v>
      </c>
      <c r="CC7">
        <v>0.7221</v>
      </c>
      <c r="CD7">
        <v>0.6988</v>
      </c>
      <c r="CE7">
        <v>0.677</v>
      </c>
      <c r="CF7">
        <v>0.6565</v>
      </c>
      <c r="CG7">
        <v>0.6372</v>
      </c>
      <c r="CH7">
        <v>0.6085</v>
      </c>
      <c r="CI7">
        <v>0.5824</v>
      </c>
      <c r="CJ7">
        <v>0.5583</v>
      </c>
      <c r="CK7">
        <v>0.5362</v>
      </c>
      <c r="CL7">
        <v>0.5158</v>
      </c>
      <c r="CM7">
        <v>0.4751</v>
      </c>
      <c r="CN7">
        <v>0.4403</v>
      </c>
      <c r="CO7">
        <v>0.4103</v>
      </c>
      <c r="CP7">
        <v>0.3841</v>
      </c>
      <c r="CQ7">
        <v>0.3611</v>
      </c>
      <c r="CR7">
        <v>0.3286</v>
      </c>
      <c r="CS7">
        <v>0.3015</v>
      </c>
      <c r="CT7">
        <v>0.2785</v>
      </c>
      <c r="CU7">
        <v>0.2588</v>
      </c>
      <c r="CV7">
        <v>0.2417</v>
      </c>
    </row>
    <row r="8" spans="1:100" ht="12.75">
      <c r="A8" t="s">
        <v>123</v>
      </c>
      <c r="B8" t="str">
        <f>MID(A8,2,100)</f>
        <v>1500mWalk</v>
      </c>
      <c r="C8">
        <v>0</v>
      </c>
      <c r="D8">
        <v>337</v>
      </c>
      <c r="E8">
        <v>0.722</v>
      </c>
      <c r="F8">
        <v>0.7549</v>
      </c>
      <c r="G8">
        <v>0.7856</v>
      </c>
      <c r="H8">
        <v>0.8141</v>
      </c>
      <c r="I8">
        <v>0.8404</v>
      </c>
      <c r="J8">
        <v>0.8645</v>
      </c>
      <c r="K8">
        <v>0.8864</v>
      </c>
      <c r="L8">
        <v>0.9061</v>
      </c>
      <c r="M8">
        <v>0.9236</v>
      </c>
      <c r="N8">
        <v>0.9389</v>
      </c>
      <c r="O8">
        <v>0.952</v>
      </c>
      <c r="P8">
        <v>0.964</v>
      </c>
      <c r="Q8">
        <v>0.976</v>
      </c>
      <c r="R8">
        <v>0.988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0.9996</v>
      </c>
      <c r="AF8">
        <v>0.9985</v>
      </c>
      <c r="AG8">
        <v>0.9966</v>
      </c>
      <c r="AH8">
        <v>0.994</v>
      </c>
      <c r="AI8">
        <v>0.9906</v>
      </c>
      <c r="AJ8">
        <v>0.9865</v>
      </c>
      <c r="AK8">
        <v>0.9816</v>
      </c>
      <c r="AL8">
        <v>0.976</v>
      </c>
      <c r="AM8">
        <v>0.9696</v>
      </c>
      <c r="AN8">
        <v>0.9625</v>
      </c>
      <c r="AO8">
        <v>0.955</v>
      </c>
      <c r="AP8">
        <v>0.9475</v>
      </c>
      <c r="AQ8">
        <v>0.94</v>
      </c>
      <c r="AR8">
        <v>0.9325</v>
      </c>
      <c r="AS8">
        <v>0.925</v>
      </c>
      <c r="AT8">
        <v>0.9175</v>
      </c>
      <c r="AU8">
        <v>0.91</v>
      </c>
      <c r="AV8">
        <v>0.9025</v>
      </c>
      <c r="AW8">
        <v>0.895</v>
      </c>
      <c r="AX8">
        <v>0.8875</v>
      </c>
      <c r="AY8">
        <v>0.88</v>
      </c>
      <c r="AZ8">
        <v>0.8725</v>
      </c>
      <c r="BA8">
        <v>0.865</v>
      </c>
      <c r="BB8">
        <v>0.8575</v>
      </c>
      <c r="BC8">
        <v>0.85</v>
      </c>
      <c r="BD8">
        <v>0.8424</v>
      </c>
      <c r="BE8">
        <v>0.8346</v>
      </c>
      <c r="BF8">
        <v>0.8267</v>
      </c>
      <c r="BG8">
        <v>0.8187</v>
      </c>
      <c r="BH8">
        <v>0.8106</v>
      </c>
      <c r="BI8">
        <v>0.8024</v>
      </c>
      <c r="BJ8">
        <v>0.794</v>
      </c>
      <c r="BK8">
        <v>0.7855</v>
      </c>
      <c r="BL8">
        <v>0.7769</v>
      </c>
      <c r="BM8">
        <v>0.7682</v>
      </c>
      <c r="BN8">
        <v>0.7593</v>
      </c>
      <c r="BO8">
        <v>0.7503</v>
      </c>
      <c r="BP8">
        <v>0.7412</v>
      </c>
      <c r="BQ8">
        <v>0.732</v>
      </c>
      <c r="BR8">
        <v>0.7226</v>
      </c>
      <c r="BS8">
        <v>0.7131</v>
      </c>
      <c r="BT8">
        <v>0.7035</v>
      </c>
      <c r="BU8">
        <v>0.6938</v>
      </c>
      <c r="BV8">
        <v>0.6839</v>
      </c>
      <c r="BW8">
        <v>0.6739</v>
      </c>
      <c r="BX8">
        <v>0.6638</v>
      </c>
      <c r="BY8">
        <v>0.6536</v>
      </c>
      <c r="BZ8">
        <v>0.6433</v>
      </c>
      <c r="CA8">
        <v>0.6328</v>
      </c>
      <c r="CB8">
        <v>0.6222</v>
      </c>
      <c r="CC8">
        <v>0.6115</v>
      </c>
      <c r="CD8">
        <v>0.6006</v>
      </c>
      <c r="CE8">
        <v>0.5896</v>
      </c>
      <c r="CF8">
        <v>0.5785</v>
      </c>
      <c r="CG8">
        <v>0.5673</v>
      </c>
      <c r="CH8">
        <v>0.556</v>
      </c>
      <c r="CI8">
        <v>0.5445</v>
      </c>
      <c r="CJ8">
        <v>0.5329</v>
      </c>
      <c r="CK8">
        <v>0.5212</v>
      </c>
      <c r="CL8">
        <v>0.5094</v>
      </c>
      <c r="CM8">
        <v>0.4974</v>
      </c>
      <c r="CN8">
        <v>0.4853</v>
      </c>
      <c r="CO8">
        <v>0.4731</v>
      </c>
      <c r="CP8">
        <v>0.4608</v>
      </c>
      <c r="CQ8">
        <v>0.4483</v>
      </c>
      <c r="CR8">
        <v>0.4357</v>
      </c>
      <c r="CS8">
        <v>0.423</v>
      </c>
      <c r="CT8">
        <v>0.4102</v>
      </c>
      <c r="CU8">
        <v>0.3972</v>
      </c>
      <c r="CV8">
        <v>0.3841</v>
      </c>
    </row>
    <row r="9" spans="1:100" ht="12.75">
      <c r="A9" t="s">
        <v>124</v>
      </c>
      <c r="B9" t="s">
        <v>154</v>
      </c>
      <c r="C9">
        <v>0</v>
      </c>
      <c r="D9">
        <v>362</v>
      </c>
      <c r="E9">
        <v>0.722</v>
      </c>
      <c r="F9">
        <v>0.7549</v>
      </c>
      <c r="G9">
        <v>0.7856</v>
      </c>
      <c r="H9">
        <v>0.8141</v>
      </c>
      <c r="I9">
        <v>0.8404</v>
      </c>
      <c r="J9">
        <v>0.8645</v>
      </c>
      <c r="K9">
        <v>0.8864</v>
      </c>
      <c r="L9">
        <v>0.9061</v>
      </c>
      <c r="M9">
        <v>0.9236</v>
      </c>
      <c r="N9">
        <v>0.9389</v>
      </c>
      <c r="O9">
        <v>0.952</v>
      </c>
      <c r="P9">
        <v>0.964</v>
      </c>
      <c r="Q9">
        <v>0.976</v>
      </c>
      <c r="R9">
        <v>0.988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0.9996</v>
      </c>
      <c r="AF9">
        <v>0.9985</v>
      </c>
      <c r="AG9">
        <v>0.9966</v>
      </c>
      <c r="AH9">
        <v>0.994</v>
      </c>
      <c r="AI9">
        <v>0.9906</v>
      </c>
      <c r="AJ9">
        <v>0.9865</v>
      </c>
      <c r="AK9">
        <v>0.9816</v>
      </c>
      <c r="AL9">
        <v>0.976</v>
      </c>
      <c r="AM9">
        <v>0.9696</v>
      </c>
      <c r="AN9">
        <v>0.9625</v>
      </c>
      <c r="AO9">
        <v>0.955</v>
      </c>
      <c r="AP9">
        <v>0.9475</v>
      </c>
      <c r="AQ9">
        <v>0.94</v>
      </c>
      <c r="AR9">
        <v>0.9325</v>
      </c>
      <c r="AS9">
        <v>0.925</v>
      </c>
      <c r="AT9">
        <v>0.9175</v>
      </c>
      <c r="AU9">
        <v>0.91</v>
      </c>
      <c r="AV9">
        <v>0.9025</v>
      </c>
      <c r="AW9">
        <v>0.895</v>
      </c>
      <c r="AX9">
        <v>0.8875</v>
      </c>
      <c r="AY9">
        <v>0.88</v>
      </c>
      <c r="AZ9">
        <v>0.8725</v>
      </c>
      <c r="BA9">
        <v>0.865</v>
      </c>
      <c r="BB9">
        <v>0.8575</v>
      </c>
      <c r="BC9">
        <v>0.8499</v>
      </c>
      <c r="BD9">
        <v>0.8423</v>
      </c>
      <c r="BE9">
        <v>0.8344</v>
      </c>
      <c r="BF9">
        <v>0.8265</v>
      </c>
      <c r="BG9">
        <v>0.8185</v>
      </c>
      <c r="BH9">
        <v>0.8103</v>
      </c>
      <c r="BI9">
        <v>0.802</v>
      </c>
      <c r="BJ9">
        <v>0.7935</v>
      </c>
      <c r="BK9">
        <v>0.785</v>
      </c>
      <c r="BL9">
        <v>0.7763</v>
      </c>
      <c r="BM9">
        <v>0.7675</v>
      </c>
      <c r="BN9">
        <v>0.7586</v>
      </c>
      <c r="BO9">
        <v>0.7495</v>
      </c>
      <c r="BP9">
        <v>0.7404</v>
      </c>
      <c r="BQ9">
        <v>0.7311</v>
      </c>
      <c r="BR9">
        <v>0.7216</v>
      </c>
      <c r="BS9">
        <v>0.7121</v>
      </c>
      <c r="BT9">
        <v>0.7024</v>
      </c>
      <c r="BU9">
        <v>0.6926</v>
      </c>
      <c r="BV9">
        <v>0.6827</v>
      </c>
      <c r="BW9">
        <v>0.6727</v>
      </c>
      <c r="BX9">
        <v>0.6625</v>
      </c>
      <c r="BY9">
        <v>0.6522</v>
      </c>
      <c r="BZ9">
        <v>0.6418</v>
      </c>
      <c r="CA9">
        <v>0.6313</v>
      </c>
      <c r="CB9">
        <v>0.6206</v>
      </c>
      <c r="CC9">
        <v>0.6098</v>
      </c>
      <c r="CD9">
        <v>0.5989</v>
      </c>
      <c r="CE9">
        <v>0.5879</v>
      </c>
      <c r="CF9">
        <v>0.5767</v>
      </c>
      <c r="CG9">
        <v>0.5655</v>
      </c>
      <c r="CH9">
        <v>0.554</v>
      </c>
      <c r="CI9">
        <v>0.5425</v>
      </c>
      <c r="CJ9">
        <v>0.5309</v>
      </c>
      <c r="CK9">
        <v>0.5191</v>
      </c>
      <c r="CL9">
        <v>0.5072</v>
      </c>
      <c r="CM9">
        <v>0.4952</v>
      </c>
      <c r="CN9">
        <v>0.483</v>
      </c>
      <c r="CO9">
        <v>0.4707</v>
      </c>
      <c r="CP9">
        <v>0.4583</v>
      </c>
      <c r="CQ9">
        <v>0.4458</v>
      </c>
      <c r="CR9">
        <v>0.4332</v>
      </c>
      <c r="CS9">
        <v>0.4204</v>
      </c>
      <c r="CT9">
        <v>0.4075</v>
      </c>
      <c r="CU9">
        <v>0.3945</v>
      </c>
      <c r="CV9">
        <v>0.3814</v>
      </c>
    </row>
    <row r="10" spans="1:100" ht="12.75">
      <c r="A10" t="s">
        <v>125</v>
      </c>
      <c r="B10" t="str">
        <f aca="true" t="shared" si="0" ref="B10:B42">MID(A10,2,100)</f>
        <v>3kmWalk</v>
      </c>
      <c r="C10">
        <v>0</v>
      </c>
      <c r="D10">
        <v>695</v>
      </c>
      <c r="E10">
        <v>0.722</v>
      </c>
      <c r="F10">
        <v>0.7549</v>
      </c>
      <c r="G10">
        <v>0.7856</v>
      </c>
      <c r="H10">
        <v>0.8141</v>
      </c>
      <c r="I10">
        <v>0.8404</v>
      </c>
      <c r="J10">
        <v>0.8645</v>
      </c>
      <c r="K10">
        <v>0.8864</v>
      </c>
      <c r="L10">
        <v>0.9061</v>
      </c>
      <c r="M10">
        <v>0.9236</v>
      </c>
      <c r="N10">
        <v>0.9389</v>
      </c>
      <c r="O10">
        <v>0.952</v>
      </c>
      <c r="P10">
        <v>0.964</v>
      </c>
      <c r="Q10">
        <v>0.976</v>
      </c>
      <c r="R10">
        <v>0.988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0.9996</v>
      </c>
      <c r="AF10">
        <v>0.9985</v>
      </c>
      <c r="AG10">
        <v>0.9966</v>
      </c>
      <c r="AH10">
        <v>0.994</v>
      </c>
      <c r="AI10">
        <v>0.9906</v>
      </c>
      <c r="AJ10">
        <v>0.9865</v>
      </c>
      <c r="AK10">
        <v>0.9816</v>
      </c>
      <c r="AL10">
        <v>0.976</v>
      </c>
      <c r="AM10">
        <v>0.9696</v>
      </c>
      <c r="AN10">
        <v>0.9625</v>
      </c>
      <c r="AO10">
        <v>0.955</v>
      </c>
      <c r="AP10">
        <v>0.9475</v>
      </c>
      <c r="AQ10">
        <v>0.94</v>
      </c>
      <c r="AR10">
        <v>0.9325</v>
      </c>
      <c r="AS10">
        <v>0.925</v>
      </c>
      <c r="AT10">
        <v>0.9175</v>
      </c>
      <c r="AU10">
        <v>0.91</v>
      </c>
      <c r="AV10">
        <v>0.9025</v>
      </c>
      <c r="AW10">
        <v>0.895</v>
      </c>
      <c r="AX10">
        <v>0.8875</v>
      </c>
      <c r="AY10">
        <v>0.8799</v>
      </c>
      <c r="AZ10">
        <v>0.8722</v>
      </c>
      <c r="BA10">
        <v>0.8643</v>
      </c>
      <c r="BB10">
        <v>0.8563</v>
      </c>
      <c r="BC10">
        <v>0.8482</v>
      </c>
      <c r="BD10">
        <v>0.84</v>
      </c>
      <c r="BE10">
        <v>0.8317</v>
      </c>
      <c r="BF10">
        <v>0.8232</v>
      </c>
      <c r="BG10">
        <v>0.8146</v>
      </c>
      <c r="BH10">
        <v>0.8059</v>
      </c>
      <c r="BI10">
        <v>0.797</v>
      </c>
      <c r="BJ10">
        <v>0.7881</v>
      </c>
      <c r="BK10">
        <v>0.779</v>
      </c>
      <c r="BL10">
        <v>0.7697</v>
      </c>
      <c r="BM10">
        <v>0.7604</v>
      </c>
      <c r="BN10">
        <v>0.7509</v>
      </c>
      <c r="BO10">
        <v>0.7414</v>
      </c>
      <c r="BP10">
        <v>0.7316</v>
      </c>
      <c r="BQ10">
        <v>0.7218</v>
      </c>
      <c r="BR10">
        <v>0.7118</v>
      </c>
      <c r="BS10">
        <v>0.7018</v>
      </c>
      <c r="BT10">
        <v>0.6915</v>
      </c>
      <c r="BU10">
        <v>0.6812</v>
      </c>
      <c r="BV10">
        <v>0.6708</v>
      </c>
      <c r="BW10">
        <v>0.6602</v>
      </c>
      <c r="BX10">
        <v>0.6495</v>
      </c>
      <c r="BY10">
        <v>0.6386</v>
      </c>
      <c r="BZ10">
        <v>0.6277</v>
      </c>
      <c r="CA10">
        <v>0.6166</v>
      </c>
      <c r="CB10">
        <v>0.6054</v>
      </c>
      <c r="CC10">
        <v>0.5941</v>
      </c>
      <c r="CD10">
        <v>0.5826</v>
      </c>
      <c r="CE10">
        <v>0.5711</v>
      </c>
      <c r="CF10">
        <v>0.5594</v>
      </c>
      <c r="CG10">
        <v>0.5476</v>
      </c>
      <c r="CH10">
        <v>0.5356</v>
      </c>
      <c r="CI10">
        <v>0.5235</v>
      </c>
      <c r="CJ10">
        <v>0.5113</v>
      </c>
      <c r="CK10">
        <v>0.499</v>
      </c>
      <c r="CL10">
        <v>0.4866</v>
      </c>
      <c r="CM10">
        <v>0.474</v>
      </c>
      <c r="CN10">
        <v>0.4613</v>
      </c>
      <c r="CO10">
        <v>0.4485</v>
      </c>
      <c r="CP10">
        <v>0.4356</v>
      </c>
      <c r="CQ10">
        <v>0.4225</v>
      </c>
      <c r="CR10">
        <v>0.4093</v>
      </c>
      <c r="CS10">
        <v>0.396</v>
      </c>
      <c r="CT10">
        <v>0.3826</v>
      </c>
      <c r="CU10">
        <v>0.369</v>
      </c>
      <c r="CV10">
        <v>0.3554</v>
      </c>
    </row>
    <row r="11" spans="1:100" ht="12.75">
      <c r="A11" t="s">
        <v>126</v>
      </c>
      <c r="B11" t="str">
        <f t="shared" si="0"/>
        <v>5kmWalk</v>
      </c>
      <c r="C11">
        <v>0</v>
      </c>
      <c r="D11">
        <v>1187</v>
      </c>
      <c r="E11">
        <v>0.722</v>
      </c>
      <c r="F11">
        <v>0.7549</v>
      </c>
      <c r="G11">
        <v>0.7856</v>
      </c>
      <c r="H11">
        <v>0.8141</v>
      </c>
      <c r="I11">
        <v>0.8404</v>
      </c>
      <c r="J11">
        <v>0.8645</v>
      </c>
      <c r="K11">
        <v>0.8864</v>
      </c>
      <c r="L11">
        <v>0.9061</v>
      </c>
      <c r="M11">
        <v>0.9236</v>
      </c>
      <c r="N11">
        <v>0.9389</v>
      </c>
      <c r="O11">
        <v>0.952</v>
      </c>
      <c r="P11">
        <v>0.964</v>
      </c>
      <c r="Q11">
        <v>0.976</v>
      </c>
      <c r="R11">
        <v>0.988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0.9996</v>
      </c>
      <c r="AF11">
        <v>0.9985</v>
      </c>
      <c r="AG11">
        <v>0.9966</v>
      </c>
      <c r="AH11">
        <v>0.994</v>
      </c>
      <c r="AI11">
        <v>0.9906</v>
      </c>
      <c r="AJ11">
        <v>0.9865</v>
      </c>
      <c r="AK11">
        <v>0.9816</v>
      </c>
      <c r="AL11">
        <v>0.976</v>
      </c>
      <c r="AM11">
        <v>0.9696</v>
      </c>
      <c r="AN11">
        <v>0.9625</v>
      </c>
      <c r="AO11">
        <v>0.955</v>
      </c>
      <c r="AP11">
        <v>0.9475</v>
      </c>
      <c r="AQ11">
        <v>0.94</v>
      </c>
      <c r="AR11">
        <v>0.9325</v>
      </c>
      <c r="AS11">
        <v>0.925</v>
      </c>
      <c r="AT11">
        <v>0.9175</v>
      </c>
      <c r="AU11">
        <v>0.9099</v>
      </c>
      <c r="AV11">
        <v>0.9023</v>
      </c>
      <c r="AW11">
        <v>0.8945</v>
      </c>
      <c r="AX11">
        <v>0.8866</v>
      </c>
      <c r="AY11">
        <v>0.8785</v>
      </c>
      <c r="AZ11">
        <v>0.8703</v>
      </c>
      <c r="BA11">
        <v>0.862</v>
      </c>
      <c r="BB11">
        <v>0.8536</v>
      </c>
      <c r="BC11">
        <v>0.8451</v>
      </c>
      <c r="BD11">
        <v>0.8364</v>
      </c>
      <c r="BE11">
        <v>0.8276</v>
      </c>
      <c r="BF11">
        <v>0.8187</v>
      </c>
      <c r="BG11">
        <v>0.8097</v>
      </c>
      <c r="BH11">
        <v>0.8005</v>
      </c>
      <c r="BI11">
        <v>0.7912</v>
      </c>
      <c r="BJ11">
        <v>0.7818</v>
      </c>
      <c r="BK11">
        <v>0.7723</v>
      </c>
      <c r="BL11">
        <v>0.7626</v>
      </c>
      <c r="BM11">
        <v>0.7528</v>
      </c>
      <c r="BN11">
        <v>0.7429</v>
      </c>
      <c r="BO11">
        <v>0.7329</v>
      </c>
      <c r="BP11">
        <v>0.7227</v>
      </c>
      <c r="BQ11">
        <v>0.7125</v>
      </c>
      <c r="BR11">
        <v>0.702</v>
      </c>
      <c r="BS11">
        <v>0.6915</v>
      </c>
      <c r="BT11">
        <v>0.6809</v>
      </c>
      <c r="BU11">
        <v>0.6701</v>
      </c>
      <c r="BV11">
        <v>0.6592</v>
      </c>
      <c r="BW11">
        <v>0.6482</v>
      </c>
      <c r="BX11">
        <v>0.637</v>
      </c>
      <c r="BY11">
        <v>0.6258</v>
      </c>
      <c r="BZ11">
        <v>0.6144</v>
      </c>
      <c r="CA11">
        <v>0.6028</v>
      </c>
      <c r="CB11">
        <v>0.5912</v>
      </c>
      <c r="CC11">
        <v>0.5794</v>
      </c>
      <c r="CD11">
        <v>0.5675</v>
      </c>
      <c r="CE11">
        <v>0.5555</v>
      </c>
      <c r="CF11">
        <v>0.5434</v>
      </c>
      <c r="CG11">
        <v>0.5311</v>
      </c>
      <c r="CH11">
        <v>0.5187</v>
      </c>
      <c r="CI11">
        <v>0.5062</v>
      </c>
      <c r="CJ11">
        <v>0.4936</v>
      </c>
      <c r="CK11">
        <v>0.4808</v>
      </c>
      <c r="CL11">
        <v>0.4679</v>
      </c>
      <c r="CM11">
        <v>0.4549</v>
      </c>
      <c r="CN11">
        <v>0.4418</v>
      </c>
      <c r="CO11">
        <v>0.4286</v>
      </c>
      <c r="CP11">
        <v>0.4152</v>
      </c>
      <c r="CQ11">
        <v>0.4017</v>
      </c>
      <c r="CR11">
        <v>0.388</v>
      </c>
      <c r="CS11">
        <v>0.3743</v>
      </c>
      <c r="CT11">
        <v>0.3604</v>
      </c>
      <c r="CU11">
        <v>0.3464</v>
      </c>
      <c r="CV11">
        <v>0.3323</v>
      </c>
    </row>
    <row r="12" spans="1:100" ht="12.75">
      <c r="A12" t="s">
        <v>127</v>
      </c>
      <c r="B12" t="str">
        <f t="shared" si="0"/>
        <v>8kmWalk</v>
      </c>
      <c r="C12">
        <v>0</v>
      </c>
      <c r="D12">
        <v>1944</v>
      </c>
      <c r="E12">
        <v>0.722</v>
      </c>
      <c r="F12">
        <v>0.7549</v>
      </c>
      <c r="G12">
        <v>0.7856</v>
      </c>
      <c r="H12">
        <v>0.8141</v>
      </c>
      <c r="I12">
        <v>0.8404</v>
      </c>
      <c r="J12">
        <v>0.8645</v>
      </c>
      <c r="K12">
        <v>0.8864</v>
      </c>
      <c r="L12">
        <v>0.9061</v>
      </c>
      <c r="M12">
        <v>0.9236</v>
      </c>
      <c r="N12">
        <v>0.9389</v>
      </c>
      <c r="O12">
        <v>0.952</v>
      </c>
      <c r="P12">
        <v>0.964</v>
      </c>
      <c r="Q12">
        <v>0.976</v>
      </c>
      <c r="R12">
        <v>0.988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0.9996</v>
      </c>
      <c r="AF12">
        <v>0.9985</v>
      </c>
      <c r="AG12">
        <v>0.9966</v>
      </c>
      <c r="AH12">
        <v>0.994</v>
      </c>
      <c r="AI12">
        <v>0.9906</v>
      </c>
      <c r="AJ12">
        <v>0.9865</v>
      </c>
      <c r="AK12">
        <v>0.9816</v>
      </c>
      <c r="AL12">
        <v>0.976</v>
      </c>
      <c r="AM12">
        <v>0.9696</v>
      </c>
      <c r="AN12">
        <v>0.9625</v>
      </c>
      <c r="AO12">
        <v>0.955</v>
      </c>
      <c r="AP12">
        <v>0.9475</v>
      </c>
      <c r="AQ12">
        <v>0.94</v>
      </c>
      <c r="AR12">
        <v>0.9324</v>
      </c>
      <c r="AS12">
        <v>0.9247</v>
      </c>
      <c r="AT12">
        <v>0.9169</v>
      </c>
      <c r="AU12">
        <v>0.9089</v>
      </c>
      <c r="AV12">
        <v>0.9008</v>
      </c>
      <c r="AW12">
        <v>0.8926</v>
      </c>
      <c r="AX12">
        <v>0.8843</v>
      </c>
      <c r="AY12">
        <v>0.8758</v>
      </c>
      <c r="AZ12">
        <v>0.8673</v>
      </c>
      <c r="BA12">
        <v>0.8586</v>
      </c>
      <c r="BB12">
        <v>0.8497</v>
      </c>
      <c r="BC12">
        <v>0.8408</v>
      </c>
      <c r="BD12">
        <v>0.8317</v>
      </c>
      <c r="BE12">
        <v>0.8225</v>
      </c>
      <c r="BF12">
        <v>0.8132</v>
      </c>
      <c r="BG12">
        <v>0.8037</v>
      </c>
      <c r="BH12">
        <v>0.7942</v>
      </c>
      <c r="BI12">
        <v>0.7845</v>
      </c>
      <c r="BJ12">
        <v>0.7747</v>
      </c>
      <c r="BK12">
        <v>0.7647</v>
      </c>
      <c r="BL12">
        <v>0.7546</v>
      </c>
      <c r="BM12">
        <v>0.7445</v>
      </c>
      <c r="BN12">
        <v>0.7341</v>
      </c>
      <c r="BO12">
        <v>0.7237</v>
      </c>
      <c r="BP12">
        <v>0.7131</v>
      </c>
      <c r="BQ12">
        <v>0.7025</v>
      </c>
      <c r="BR12">
        <v>0.6916</v>
      </c>
      <c r="BS12">
        <v>0.6807</v>
      </c>
      <c r="BT12">
        <v>0.6697</v>
      </c>
      <c r="BU12">
        <v>0.6585</v>
      </c>
      <c r="BV12">
        <v>0.6472</v>
      </c>
      <c r="BW12">
        <v>0.6357</v>
      </c>
      <c r="BX12">
        <v>0.6242</v>
      </c>
      <c r="BY12">
        <v>0.6125</v>
      </c>
      <c r="BZ12">
        <v>0.6007</v>
      </c>
      <c r="CA12">
        <v>0.5888</v>
      </c>
      <c r="CB12">
        <v>0.5767</v>
      </c>
      <c r="CC12">
        <v>0.5645</v>
      </c>
      <c r="CD12">
        <v>0.5522</v>
      </c>
      <c r="CE12">
        <v>0.5398</v>
      </c>
      <c r="CF12">
        <v>0.5273</v>
      </c>
      <c r="CG12">
        <v>0.5146</v>
      </c>
      <c r="CH12">
        <v>0.5018</v>
      </c>
      <c r="CI12">
        <v>0.4889</v>
      </c>
      <c r="CJ12">
        <v>0.4759</v>
      </c>
      <c r="CK12">
        <v>0.4627</v>
      </c>
      <c r="CL12">
        <v>0.4494</v>
      </c>
      <c r="CM12">
        <v>0.436</v>
      </c>
      <c r="CN12">
        <v>0.4224</v>
      </c>
      <c r="CO12">
        <v>0.4088</v>
      </c>
      <c r="CP12">
        <v>0.395</v>
      </c>
      <c r="CQ12">
        <v>0.3811</v>
      </c>
      <c r="CR12">
        <v>0.3671</v>
      </c>
      <c r="CS12">
        <v>0.3529</v>
      </c>
      <c r="CT12">
        <v>0.3386</v>
      </c>
      <c r="CU12">
        <v>0.3242</v>
      </c>
      <c r="CV12">
        <v>0.3097</v>
      </c>
    </row>
    <row r="13" spans="1:100" ht="12.75">
      <c r="A13" t="s">
        <v>128</v>
      </c>
      <c r="B13" t="str">
        <f t="shared" si="0"/>
        <v>10kmWalk</v>
      </c>
      <c r="C13">
        <v>0</v>
      </c>
      <c r="D13">
        <v>2457</v>
      </c>
      <c r="E13">
        <v>0.722</v>
      </c>
      <c r="F13">
        <v>0.7549</v>
      </c>
      <c r="G13">
        <v>0.7856</v>
      </c>
      <c r="H13">
        <v>0.8141</v>
      </c>
      <c r="I13">
        <v>0.8404</v>
      </c>
      <c r="J13">
        <v>0.8645</v>
      </c>
      <c r="K13">
        <v>0.8864</v>
      </c>
      <c r="L13">
        <v>0.9061</v>
      </c>
      <c r="M13">
        <v>0.9236</v>
      </c>
      <c r="N13">
        <v>0.9389</v>
      </c>
      <c r="O13">
        <v>0.952</v>
      </c>
      <c r="P13">
        <v>0.964</v>
      </c>
      <c r="Q13">
        <v>0.976</v>
      </c>
      <c r="R13">
        <v>0.988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0.9996</v>
      </c>
      <c r="AF13">
        <v>0.9985</v>
      </c>
      <c r="AG13">
        <v>0.9966</v>
      </c>
      <c r="AH13">
        <v>0.994</v>
      </c>
      <c r="AI13">
        <v>0.9906</v>
      </c>
      <c r="AJ13">
        <v>0.9865</v>
      </c>
      <c r="AK13">
        <v>0.9816</v>
      </c>
      <c r="AL13">
        <v>0.976</v>
      </c>
      <c r="AM13">
        <v>0.9696</v>
      </c>
      <c r="AN13">
        <v>0.9625</v>
      </c>
      <c r="AO13">
        <v>0.955</v>
      </c>
      <c r="AP13">
        <v>0.9475</v>
      </c>
      <c r="AQ13">
        <v>0.9398</v>
      </c>
      <c r="AR13">
        <v>0.932</v>
      </c>
      <c r="AS13">
        <v>0.9241</v>
      </c>
      <c r="AT13">
        <v>0.9161</v>
      </c>
      <c r="AU13">
        <v>0.9079</v>
      </c>
      <c r="AV13">
        <v>0.8997</v>
      </c>
      <c r="AW13">
        <v>0.8913</v>
      </c>
      <c r="AX13">
        <v>0.8827</v>
      </c>
      <c r="AY13">
        <v>0.8741</v>
      </c>
      <c r="AZ13">
        <v>0.8653</v>
      </c>
      <c r="BA13">
        <v>0.8564</v>
      </c>
      <c r="BB13">
        <v>0.8474</v>
      </c>
      <c r="BC13">
        <v>0.8383</v>
      </c>
      <c r="BD13">
        <v>0.829</v>
      </c>
      <c r="BE13">
        <v>0.8196</v>
      </c>
      <c r="BF13">
        <v>0.8101</v>
      </c>
      <c r="BG13">
        <v>0.8005</v>
      </c>
      <c r="BH13">
        <v>0.7907</v>
      </c>
      <c r="BI13">
        <v>0.7808</v>
      </c>
      <c r="BJ13">
        <v>0.7708</v>
      </c>
      <c r="BK13">
        <v>0.7607</v>
      </c>
      <c r="BL13">
        <v>0.7504</v>
      </c>
      <c r="BM13">
        <v>0.74</v>
      </c>
      <c r="BN13">
        <v>0.7295</v>
      </c>
      <c r="BO13">
        <v>0.7189</v>
      </c>
      <c r="BP13">
        <v>0.7081</v>
      </c>
      <c r="BQ13">
        <v>0.6972</v>
      </c>
      <c r="BR13">
        <v>0.6862</v>
      </c>
      <c r="BS13">
        <v>0.6751</v>
      </c>
      <c r="BT13">
        <v>0.6639</v>
      </c>
      <c r="BU13">
        <v>0.6525</v>
      </c>
      <c r="BV13">
        <v>0.641</v>
      </c>
      <c r="BW13">
        <v>0.6294</v>
      </c>
      <c r="BX13">
        <v>0.6176</v>
      </c>
      <c r="BY13">
        <v>0.6057</v>
      </c>
      <c r="BZ13">
        <v>0.5937</v>
      </c>
      <c r="CA13">
        <v>0.5816</v>
      </c>
      <c r="CB13">
        <v>0.5694</v>
      </c>
      <c r="CC13">
        <v>0.557</v>
      </c>
      <c r="CD13">
        <v>0.5445</v>
      </c>
      <c r="CE13">
        <v>0.5319</v>
      </c>
      <c r="CF13">
        <v>0.5192</v>
      </c>
      <c r="CG13">
        <v>0.5063</v>
      </c>
      <c r="CH13">
        <v>0.4933</v>
      </c>
      <c r="CI13">
        <v>0.4802</v>
      </c>
      <c r="CJ13">
        <v>0.467</v>
      </c>
      <c r="CK13">
        <v>0.4536</v>
      </c>
      <c r="CL13">
        <v>0.4401</v>
      </c>
      <c r="CM13">
        <v>0.4265</v>
      </c>
      <c r="CN13">
        <v>0.4128</v>
      </c>
      <c r="CO13">
        <v>0.3989</v>
      </c>
      <c r="CP13">
        <v>0.3849</v>
      </c>
      <c r="CQ13">
        <v>0.3708</v>
      </c>
      <c r="CR13">
        <v>0.3566</v>
      </c>
      <c r="CS13">
        <v>0.3423</v>
      </c>
      <c r="CT13">
        <v>0.3278</v>
      </c>
      <c r="CU13">
        <v>0.3132</v>
      </c>
      <c r="CV13">
        <v>0.2985</v>
      </c>
    </row>
    <row r="14" spans="1:100" ht="12.75">
      <c r="A14" t="s">
        <v>129</v>
      </c>
      <c r="B14" t="str">
        <f t="shared" si="0"/>
        <v>15kmWalk</v>
      </c>
      <c r="C14">
        <v>0</v>
      </c>
      <c r="D14">
        <v>3761</v>
      </c>
      <c r="E14">
        <v>0.722</v>
      </c>
      <c r="F14">
        <v>0.7549</v>
      </c>
      <c r="G14">
        <v>0.7856</v>
      </c>
      <c r="H14">
        <v>0.8141</v>
      </c>
      <c r="I14">
        <v>0.8404</v>
      </c>
      <c r="J14">
        <v>0.8645</v>
      </c>
      <c r="K14">
        <v>0.8864</v>
      </c>
      <c r="L14">
        <v>0.9061</v>
      </c>
      <c r="M14">
        <v>0.9236</v>
      </c>
      <c r="N14">
        <v>0.9389</v>
      </c>
      <c r="O14">
        <v>0.952</v>
      </c>
      <c r="P14">
        <v>0.964</v>
      </c>
      <c r="Q14">
        <v>0.976</v>
      </c>
      <c r="R14">
        <v>0.988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0.9996</v>
      </c>
      <c r="AF14">
        <v>0.9985</v>
      </c>
      <c r="AG14">
        <v>0.9966</v>
      </c>
      <c r="AH14">
        <v>0.994</v>
      </c>
      <c r="AI14">
        <v>0.9906</v>
      </c>
      <c r="AJ14">
        <v>0.9865</v>
      </c>
      <c r="AK14">
        <v>0.9816</v>
      </c>
      <c r="AL14">
        <v>0.976</v>
      </c>
      <c r="AM14">
        <v>0.9696</v>
      </c>
      <c r="AN14">
        <v>0.9623</v>
      </c>
      <c r="AO14">
        <v>0.9546</v>
      </c>
      <c r="AP14">
        <v>0.9467</v>
      </c>
      <c r="AQ14">
        <v>0.9387</v>
      </c>
      <c r="AR14">
        <v>0.9306</v>
      </c>
      <c r="AS14">
        <v>0.9223</v>
      </c>
      <c r="AT14">
        <v>0.9139</v>
      </c>
      <c r="AU14">
        <v>0.9054</v>
      </c>
      <c r="AV14">
        <v>0.8968</v>
      </c>
      <c r="AW14">
        <v>0.888</v>
      </c>
      <c r="AX14">
        <v>0.8792</v>
      </c>
      <c r="AY14">
        <v>0.8702</v>
      </c>
      <c r="AZ14">
        <v>0.8611</v>
      </c>
      <c r="BA14">
        <v>0.8518</v>
      </c>
      <c r="BB14">
        <v>0.8424</v>
      </c>
      <c r="BC14">
        <v>0.8329</v>
      </c>
      <c r="BD14">
        <v>0.8233</v>
      </c>
      <c r="BE14">
        <v>0.8136</v>
      </c>
      <c r="BF14">
        <v>0.8037</v>
      </c>
      <c r="BG14">
        <v>0.7937</v>
      </c>
      <c r="BH14">
        <v>0.7836</v>
      </c>
      <c r="BI14">
        <v>0.7734</v>
      </c>
      <c r="BJ14">
        <v>0.763</v>
      </c>
      <c r="BK14">
        <v>0.7525</v>
      </c>
      <c r="BL14">
        <v>0.7419</v>
      </c>
      <c r="BM14">
        <v>0.7312</v>
      </c>
      <c r="BN14">
        <v>0.7203</v>
      </c>
      <c r="BO14">
        <v>0.7093</v>
      </c>
      <c r="BP14">
        <v>0.6982</v>
      </c>
      <c r="BQ14">
        <v>0.687</v>
      </c>
      <c r="BR14">
        <v>0.6756</v>
      </c>
      <c r="BS14">
        <v>0.6642</v>
      </c>
      <c r="BT14">
        <v>0.6526</v>
      </c>
      <c r="BU14">
        <v>0.6408</v>
      </c>
      <c r="BV14">
        <v>0.629</v>
      </c>
      <c r="BW14">
        <v>0.617</v>
      </c>
      <c r="BX14">
        <v>0.6049</v>
      </c>
      <c r="BY14">
        <v>0.5927</v>
      </c>
      <c r="BZ14">
        <v>0.5803</v>
      </c>
      <c r="CA14">
        <v>0.5679</v>
      </c>
      <c r="CB14">
        <v>0.5553</v>
      </c>
      <c r="CC14">
        <v>0.5425</v>
      </c>
      <c r="CD14">
        <v>0.5297</v>
      </c>
      <c r="CE14">
        <v>0.5167</v>
      </c>
      <c r="CF14">
        <v>0.5036</v>
      </c>
      <c r="CG14">
        <v>0.4904</v>
      </c>
      <c r="CH14">
        <v>0.4771</v>
      </c>
      <c r="CI14">
        <v>0.4636</v>
      </c>
      <c r="CJ14">
        <v>0.45</v>
      </c>
      <c r="CK14">
        <v>0.4363</v>
      </c>
      <c r="CL14">
        <v>0.4225</v>
      </c>
      <c r="CM14">
        <v>0.4085</v>
      </c>
      <c r="CN14">
        <v>0.3945</v>
      </c>
      <c r="CO14">
        <v>0.3802</v>
      </c>
      <c r="CP14">
        <v>0.3659</v>
      </c>
      <c r="CQ14">
        <v>0.3515</v>
      </c>
      <c r="CR14">
        <v>0.3369</v>
      </c>
      <c r="CS14">
        <v>0.3222</v>
      </c>
      <c r="CT14">
        <v>0.3074</v>
      </c>
      <c r="CU14">
        <v>0.2924</v>
      </c>
      <c r="CV14">
        <v>0.2773</v>
      </c>
    </row>
    <row r="15" spans="1:100" ht="12.75">
      <c r="A15" t="s">
        <v>130</v>
      </c>
      <c r="B15" t="str">
        <f t="shared" si="0"/>
        <v>20kmWalk</v>
      </c>
      <c r="C15">
        <v>0</v>
      </c>
      <c r="D15">
        <v>5089</v>
      </c>
      <c r="E15">
        <v>0.722</v>
      </c>
      <c r="F15">
        <v>0.7549</v>
      </c>
      <c r="G15">
        <v>0.7856</v>
      </c>
      <c r="H15">
        <v>0.8141</v>
      </c>
      <c r="I15">
        <v>0.8404</v>
      </c>
      <c r="J15">
        <v>0.8645</v>
      </c>
      <c r="K15">
        <v>0.8864</v>
      </c>
      <c r="L15">
        <v>0.9061</v>
      </c>
      <c r="M15">
        <v>0.9236</v>
      </c>
      <c r="N15">
        <v>0.9389</v>
      </c>
      <c r="O15">
        <v>0.952</v>
      </c>
      <c r="P15">
        <v>0.964</v>
      </c>
      <c r="Q15">
        <v>0.976</v>
      </c>
      <c r="R15">
        <v>0.988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0.9996</v>
      </c>
      <c r="AF15">
        <v>0.9985</v>
      </c>
      <c r="AG15">
        <v>0.9966</v>
      </c>
      <c r="AH15">
        <v>0.994</v>
      </c>
      <c r="AI15">
        <v>0.9906</v>
      </c>
      <c r="AJ15">
        <v>0.9865</v>
      </c>
      <c r="AK15">
        <v>0.9816</v>
      </c>
      <c r="AL15">
        <v>0.976</v>
      </c>
      <c r="AM15">
        <v>0.9696</v>
      </c>
      <c r="AN15">
        <v>0.9617</v>
      </c>
      <c r="AO15">
        <v>0.9537</v>
      </c>
      <c r="AP15">
        <v>0.9456</v>
      </c>
      <c r="AQ15">
        <v>0.9373</v>
      </c>
      <c r="AR15">
        <v>0.9289</v>
      </c>
      <c r="AS15">
        <v>0.9204</v>
      </c>
      <c r="AT15">
        <v>0.9118</v>
      </c>
      <c r="AU15">
        <v>0.903</v>
      </c>
      <c r="AV15">
        <v>0.8942</v>
      </c>
      <c r="AW15">
        <v>0.8852</v>
      </c>
      <c r="AX15">
        <v>0.876</v>
      </c>
      <c r="AY15">
        <v>0.8668</v>
      </c>
      <c r="AZ15">
        <v>0.8574</v>
      </c>
      <c r="BA15">
        <v>0.8479</v>
      </c>
      <c r="BB15">
        <v>0.8383</v>
      </c>
      <c r="BC15">
        <v>0.8286</v>
      </c>
      <c r="BD15">
        <v>0.8187</v>
      </c>
      <c r="BE15">
        <v>0.8087</v>
      </c>
      <c r="BF15">
        <v>0.7986</v>
      </c>
      <c r="BG15">
        <v>0.7883</v>
      </c>
      <c r="BH15">
        <v>0.778</v>
      </c>
      <c r="BI15">
        <v>0.7675</v>
      </c>
      <c r="BJ15">
        <v>0.7569</v>
      </c>
      <c r="BK15">
        <v>0.7461</v>
      </c>
      <c r="BL15">
        <v>0.7353</v>
      </c>
      <c r="BM15">
        <v>0.7243</v>
      </c>
      <c r="BN15">
        <v>0.7132</v>
      </c>
      <c r="BO15">
        <v>0.702</v>
      </c>
      <c r="BP15">
        <v>0.6906</v>
      </c>
      <c r="BQ15">
        <v>0.6791</v>
      </c>
      <c r="BR15">
        <v>0.6675</v>
      </c>
      <c r="BS15">
        <v>0.6558</v>
      </c>
      <c r="BT15">
        <v>0.6439</v>
      </c>
      <c r="BU15">
        <v>0.632</v>
      </c>
      <c r="BV15">
        <v>0.6199</v>
      </c>
      <c r="BW15">
        <v>0.6076</v>
      </c>
      <c r="BX15">
        <v>0.5953</v>
      </c>
      <c r="BY15">
        <v>0.5828</v>
      </c>
      <c r="BZ15">
        <v>0.5702</v>
      </c>
      <c r="CA15">
        <v>0.5575</v>
      </c>
      <c r="CB15">
        <v>0.5447</v>
      </c>
      <c r="CC15">
        <v>0.5317</v>
      </c>
      <c r="CD15">
        <v>0.5186</v>
      </c>
      <c r="CE15">
        <v>0.5054</v>
      </c>
      <c r="CF15">
        <v>0.492</v>
      </c>
      <c r="CG15">
        <v>0.4786</v>
      </c>
      <c r="CH15">
        <v>0.465</v>
      </c>
      <c r="CI15">
        <v>0.4513</v>
      </c>
      <c r="CJ15">
        <v>0.4374</v>
      </c>
      <c r="CK15">
        <v>0.4235</v>
      </c>
      <c r="CL15">
        <v>0.4094</v>
      </c>
      <c r="CM15">
        <v>0.3952</v>
      </c>
      <c r="CN15">
        <v>0.3808</v>
      </c>
      <c r="CO15">
        <v>0.3664</v>
      </c>
      <c r="CP15">
        <v>0.3518</v>
      </c>
      <c r="CQ15">
        <v>0.3371</v>
      </c>
      <c r="CR15">
        <v>0.3223</v>
      </c>
      <c r="CS15">
        <v>0.3073</v>
      </c>
      <c r="CT15">
        <v>0.2923</v>
      </c>
      <c r="CU15">
        <v>0.2771</v>
      </c>
      <c r="CV15">
        <v>0.2617</v>
      </c>
    </row>
    <row r="16" spans="1:100" ht="12.75">
      <c r="A16" t="s">
        <v>131</v>
      </c>
      <c r="B16" t="str">
        <f t="shared" si="0"/>
        <v>H.Mar.Walk</v>
      </c>
      <c r="C16">
        <v>0</v>
      </c>
      <c r="D16">
        <v>5411</v>
      </c>
      <c r="E16">
        <v>0.722</v>
      </c>
      <c r="F16">
        <v>0.7549</v>
      </c>
      <c r="G16">
        <v>0.7856</v>
      </c>
      <c r="H16">
        <v>0.8141</v>
      </c>
      <c r="I16">
        <v>0.8404</v>
      </c>
      <c r="J16">
        <v>0.8645</v>
      </c>
      <c r="K16">
        <v>0.8864</v>
      </c>
      <c r="L16">
        <v>0.9061</v>
      </c>
      <c r="M16">
        <v>0.9236</v>
      </c>
      <c r="N16">
        <v>0.9389</v>
      </c>
      <c r="O16">
        <v>0.952</v>
      </c>
      <c r="P16">
        <v>0.964</v>
      </c>
      <c r="Q16">
        <v>0.976</v>
      </c>
      <c r="R16">
        <v>0.988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0.9996</v>
      </c>
      <c r="AF16">
        <v>0.9985</v>
      </c>
      <c r="AG16">
        <v>0.9966</v>
      </c>
      <c r="AH16">
        <v>0.994</v>
      </c>
      <c r="AI16">
        <v>0.9906</v>
      </c>
      <c r="AJ16">
        <v>0.9865</v>
      </c>
      <c r="AK16">
        <v>0.9816</v>
      </c>
      <c r="AL16">
        <v>0.976</v>
      </c>
      <c r="AM16">
        <v>0.9696</v>
      </c>
      <c r="AN16">
        <v>0.9615</v>
      </c>
      <c r="AO16">
        <v>0.9535</v>
      </c>
      <c r="AP16">
        <v>0.9453</v>
      </c>
      <c r="AQ16">
        <v>0.937</v>
      </c>
      <c r="AR16">
        <v>0.9286</v>
      </c>
      <c r="AS16">
        <v>0.92</v>
      </c>
      <c r="AT16">
        <v>0.9113</v>
      </c>
      <c r="AU16">
        <v>0.9025</v>
      </c>
      <c r="AV16">
        <v>0.8936</v>
      </c>
      <c r="AW16">
        <v>0.8846</v>
      </c>
      <c r="AX16">
        <v>0.8754</v>
      </c>
      <c r="AY16">
        <v>0.8661</v>
      </c>
      <c r="AZ16">
        <v>0.8567</v>
      </c>
      <c r="BA16">
        <v>0.8471</v>
      </c>
      <c r="BB16">
        <v>0.8375</v>
      </c>
      <c r="BC16">
        <v>0.8277</v>
      </c>
      <c r="BD16">
        <v>0.8178</v>
      </c>
      <c r="BE16">
        <v>0.8077</v>
      </c>
      <c r="BF16">
        <v>0.7976</v>
      </c>
      <c r="BG16">
        <v>0.7873</v>
      </c>
      <c r="BH16">
        <v>0.7769</v>
      </c>
      <c r="BI16">
        <v>0.7663</v>
      </c>
      <c r="BJ16">
        <v>0.7557</v>
      </c>
      <c r="BK16">
        <v>0.7449</v>
      </c>
      <c r="BL16">
        <v>0.734</v>
      </c>
      <c r="BM16">
        <v>0.723</v>
      </c>
      <c r="BN16">
        <v>0.7118</v>
      </c>
      <c r="BO16">
        <v>0.7005</v>
      </c>
      <c r="BP16">
        <v>0.6891</v>
      </c>
      <c r="BQ16">
        <v>0.6776</v>
      </c>
      <c r="BR16">
        <v>0.6659</v>
      </c>
      <c r="BS16">
        <v>0.6542</v>
      </c>
      <c r="BT16">
        <v>0.6423</v>
      </c>
      <c r="BU16">
        <v>0.6303</v>
      </c>
      <c r="BV16">
        <v>0.6181</v>
      </c>
      <c r="BW16">
        <v>0.6058</v>
      </c>
      <c r="BX16">
        <v>0.5934</v>
      </c>
      <c r="BY16">
        <v>0.5809</v>
      </c>
      <c r="BZ16">
        <v>0.5683</v>
      </c>
      <c r="CA16">
        <v>0.5555</v>
      </c>
      <c r="CB16">
        <v>0.5426</v>
      </c>
      <c r="CC16">
        <v>0.5296</v>
      </c>
      <c r="CD16">
        <v>0.5165</v>
      </c>
      <c r="CE16">
        <v>0.5032</v>
      </c>
      <c r="CF16">
        <v>0.4898</v>
      </c>
      <c r="CG16">
        <v>0.4763</v>
      </c>
      <c r="CH16">
        <v>0.4627</v>
      </c>
      <c r="CI16">
        <v>0.4489</v>
      </c>
      <c r="CJ16">
        <v>0.435</v>
      </c>
      <c r="CK16">
        <v>0.421</v>
      </c>
      <c r="CL16">
        <v>0.4069</v>
      </c>
      <c r="CM16">
        <v>0.3926</v>
      </c>
      <c r="CN16">
        <v>0.3783</v>
      </c>
      <c r="CO16">
        <v>0.3638</v>
      </c>
      <c r="CP16">
        <v>0.3491</v>
      </c>
      <c r="CQ16">
        <v>0.3344</v>
      </c>
      <c r="CR16">
        <v>0.3195</v>
      </c>
      <c r="CS16">
        <v>0.3045</v>
      </c>
      <c r="CT16">
        <v>0.2894</v>
      </c>
      <c r="CU16">
        <v>0.2741</v>
      </c>
      <c r="CV16">
        <v>0.2588</v>
      </c>
    </row>
    <row r="17" spans="1:100" ht="12.75">
      <c r="A17" t="s">
        <v>132</v>
      </c>
      <c r="B17" t="str">
        <f t="shared" si="0"/>
        <v>25kmWalk</v>
      </c>
      <c r="C17">
        <v>0</v>
      </c>
      <c r="D17">
        <v>6577</v>
      </c>
      <c r="E17">
        <v>0.722</v>
      </c>
      <c r="F17">
        <v>0.7549</v>
      </c>
      <c r="G17">
        <v>0.7856</v>
      </c>
      <c r="H17">
        <v>0.8141</v>
      </c>
      <c r="I17">
        <v>0.8404</v>
      </c>
      <c r="J17">
        <v>0.8645</v>
      </c>
      <c r="K17">
        <v>0.8864</v>
      </c>
      <c r="L17">
        <v>0.9061</v>
      </c>
      <c r="M17">
        <v>0.9236</v>
      </c>
      <c r="N17">
        <v>0.9389</v>
      </c>
      <c r="O17">
        <v>0.952</v>
      </c>
      <c r="P17">
        <v>0.964</v>
      </c>
      <c r="Q17">
        <v>0.976</v>
      </c>
      <c r="R17">
        <v>0.988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0.9985</v>
      </c>
      <c r="AG17">
        <v>0.9966</v>
      </c>
      <c r="AH17">
        <v>0.994</v>
      </c>
      <c r="AI17">
        <v>0.9906</v>
      </c>
      <c r="AJ17">
        <v>0.9865</v>
      </c>
      <c r="AK17">
        <v>0.9816</v>
      </c>
      <c r="AL17">
        <v>0.976</v>
      </c>
      <c r="AM17">
        <v>0.9696</v>
      </c>
      <c r="AN17">
        <v>0.9609</v>
      </c>
      <c r="AO17">
        <v>0.9526</v>
      </c>
      <c r="AP17">
        <v>0.9443</v>
      </c>
      <c r="AQ17">
        <v>0.9359</v>
      </c>
      <c r="AR17">
        <v>0.9273</v>
      </c>
      <c r="AS17">
        <v>0.9186</v>
      </c>
      <c r="AT17">
        <v>0.9098</v>
      </c>
      <c r="AU17">
        <v>0.9008</v>
      </c>
      <c r="AV17">
        <v>0.8918</v>
      </c>
      <c r="AW17">
        <v>0.8826</v>
      </c>
      <c r="AX17">
        <v>0.8733</v>
      </c>
      <c r="AY17">
        <v>0.8638</v>
      </c>
      <c r="AZ17">
        <v>0.8542</v>
      </c>
      <c r="BA17">
        <v>0.8446</v>
      </c>
      <c r="BB17">
        <v>0.8347</v>
      </c>
      <c r="BC17">
        <v>0.8248</v>
      </c>
      <c r="BD17">
        <v>0.8147</v>
      </c>
      <c r="BE17">
        <v>0.8046</v>
      </c>
      <c r="BF17">
        <v>0.7943</v>
      </c>
      <c r="BG17">
        <v>0.7838</v>
      </c>
      <c r="BH17">
        <v>0.7733</v>
      </c>
      <c r="BI17">
        <v>0.7626</v>
      </c>
      <c r="BJ17">
        <v>0.7518</v>
      </c>
      <c r="BK17">
        <v>0.7408</v>
      </c>
      <c r="BL17">
        <v>0.7298</v>
      </c>
      <c r="BM17">
        <v>0.7186</v>
      </c>
      <c r="BN17">
        <v>0.7073</v>
      </c>
      <c r="BO17">
        <v>0.6959</v>
      </c>
      <c r="BP17">
        <v>0.6843</v>
      </c>
      <c r="BQ17">
        <v>0.6727</v>
      </c>
      <c r="BR17">
        <v>0.6609</v>
      </c>
      <c r="BS17">
        <v>0.6489</v>
      </c>
      <c r="BT17">
        <v>0.6369</v>
      </c>
      <c r="BU17">
        <v>0.6247</v>
      </c>
      <c r="BV17">
        <v>0.6124</v>
      </c>
      <c r="BW17">
        <v>0.6</v>
      </c>
      <c r="BX17">
        <v>0.5875</v>
      </c>
      <c r="BY17">
        <v>0.5748</v>
      </c>
      <c r="BZ17">
        <v>0.562</v>
      </c>
      <c r="CA17">
        <v>0.5491</v>
      </c>
      <c r="CB17">
        <v>0.5361</v>
      </c>
      <c r="CC17">
        <v>0.5229</v>
      </c>
      <c r="CD17">
        <v>0.5096</v>
      </c>
      <c r="CE17">
        <v>0.4962</v>
      </c>
      <c r="CF17">
        <v>0.4827</v>
      </c>
      <c r="CG17">
        <v>0.469</v>
      </c>
      <c r="CH17">
        <v>0.4552</v>
      </c>
      <c r="CI17">
        <v>0.4413</v>
      </c>
      <c r="CJ17">
        <v>0.4273</v>
      </c>
      <c r="CK17">
        <v>0.4132</v>
      </c>
      <c r="CL17">
        <v>0.3989</v>
      </c>
      <c r="CM17">
        <v>0.3845</v>
      </c>
      <c r="CN17">
        <v>0.37</v>
      </c>
      <c r="CO17">
        <v>0.3553</v>
      </c>
      <c r="CP17">
        <v>0.3405</v>
      </c>
      <c r="CQ17">
        <v>0.3256</v>
      </c>
      <c r="CR17">
        <v>0.3106</v>
      </c>
      <c r="CS17">
        <v>0.2955</v>
      </c>
      <c r="CT17">
        <v>0.2802</v>
      </c>
      <c r="CU17">
        <v>0.2648</v>
      </c>
      <c r="CV17">
        <v>0.2493</v>
      </c>
    </row>
    <row r="18" spans="1:100" ht="12.75">
      <c r="A18" t="s">
        <v>133</v>
      </c>
      <c r="B18" t="str">
        <f t="shared" si="0"/>
        <v>30kmWalk</v>
      </c>
      <c r="C18">
        <v>0</v>
      </c>
      <c r="D18">
        <v>8118</v>
      </c>
      <c r="E18">
        <v>0.722</v>
      </c>
      <c r="F18">
        <v>0.7549</v>
      </c>
      <c r="G18">
        <v>0.7856</v>
      </c>
      <c r="H18">
        <v>0.8141</v>
      </c>
      <c r="I18">
        <v>0.8404</v>
      </c>
      <c r="J18">
        <v>0.8645</v>
      </c>
      <c r="K18">
        <v>0.8864</v>
      </c>
      <c r="L18">
        <v>0.9061</v>
      </c>
      <c r="M18">
        <v>0.9236</v>
      </c>
      <c r="N18">
        <v>0.9389</v>
      </c>
      <c r="O18">
        <v>0.952</v>
      </c>
      <c r="P18">
        <v>0.964</v>
      </c>
      <c r="Q18">
        <v>0.976</v>
      </c>
      <c r="R18">
        <v>0.988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0.9996</v>
      </c>
      <c r="AF18">
        <v>0.9985</v>
      </c>
      <c r="AG18">
        <v>0.9966</v>
      </c>
      <c r="AH18">
        <v>0.994</v>
      </c>
      <c r="AI18">
        <v>0.9906</v>
      </c>
      <c r="AJ18">
        <v>0.9865</v>
      </c>
      <c r="AK18">
        <v>0.9816</v>
      </c>
      <c r="AL18">
        <v>0.976</v>
      </c>
      <c r="AM18">
        <v>0.9696</v>
      </c>
      <c r="AN18">
        <v>0.9599</v>
      </c>
      <c r="AO18">
        <v>0.9516</v>
      </c>
      <c r="AP18">
        <v>0.9431</v>
      </c>
      <c r="AQ18">
        <v>0.9345</v>
      </c>
      <c r="AR18">
        <v>0.9258</v>
      </c>
      <c r="AS18">
        <v>0.9169</v>
      </c>
      <c r="AT18">
        <v>0.9079</v>
      </c>
      <c r="AU18">
        <v>0.8988</v>
      </c>
      <c r="AV18">
        <v>0.8896</v>
      </c>
      <c r="AW18">
        <v>0.8802</v>
      </c>
      <c r="AX18">
        <v>0.8708</v>
      </c>
      <c r="AY18">
        <v>0.8612</v>
      </c>
      <c r="AZ18">
        <v>0.8514</v>
      </c>
      <c r="BA18">
        <v>0.8416</v>
      </c>
      <c r="BB18">
        <v>0.8316</v>
      </c>
      <c r="BC18">
        <v>0.8215</v>
      </c>
      <c r="BD18">
        <v>0.8113</v>
      </c>
      <c r="BE18">
        <v>0.801</v>
      </c>
      <c r="BF18">
        <v>0.7905</v>
      </c>
      <c r="BG18">
        <v>0.7799</v>
      </c>
      <c r="BH18">
        <v>0.7692</v>
      </c>
      <c r="BI18">
        <v>0.7583</v>
      </c>
      <c r="BJ18">
        <v>0.7474</v>
      </c>
      <c r="BK18">
        <v>0.7363</v>
      </c>
      <c r="BL18">
        <v>0.7251</v>
      </c>
      <c r="BM18">
        <v>0.7138</v>
      </c>
      <c r="BN18">
        <v>0.7023</v>
      </c>
      <c r="BO18">
        <v>0.6907</v>
      </c>
      <c r="BP18">
        <v>0.679</v>
      </c>
      <c r="BQ18">
        <v>0.6672</v>
      </c>
      <c r="BR18">
        <v>0.6552</v>
      </c>
      <c r="BS18">
        <v>0.6431</v>
      </c>
      <c r="BT18">
        <v>0.6309</v>
      </c>
      <c r="BU18">
        <v>0.6186</v>
      </c>
      <c r="BV18">
        <v>0.6062</v>
      </c>
      <c r="BW18">
        <v>0.5936</v>
      </c>
      <c r="BX18">
        <v>0.5809</v>
      </c>
      <c r="BY18">
        <v>0.5681</v>
      </c>
      <c r="BZ18">
        <v>0.5551</v>
      </c>
      <c r="CA18">
        <v>0.542</v>
      </c>
      <c r="CB18">
        <v>0.5288</v>
      </c>
      <c r="CC18">
        <v>0.5155</v>
      </c>
      <c r="CD18">
        <v>0.5021</v>
      </c>
      <c r="CE18">
        <v>0.4885</v>
      </c>
      <c r="CF18">
        <v>0.4748</v>
      </c>
      <c r="CG18">
        <v>0.461</v>
      </c>
      <c r="CH18">
        <v>0.4471</v>
      </c>
      <c r="CI18">
        <v>0.433</v>
      </c>
      <c r="CJ18">
        <v>0.4188</v>
      </c>
      <c r="CK18">
        <v>0.4045</v>
      </c>
      <c r="CL18">
        <v>0.3901</v>
      </c>
      <c r="CM18">
        <v>0.3755</v>
      </c>
      <c r="CN18">
        <v>0.3608</v>
      </c>
      <c r="CO18">
        <v>0.346</v>
      </c>
      <c r="CP18">
        <v>0.3311</v>
      </c>
      <c r="CQ18">
        <v>0.316</v>
      </c>
      <c r="CR18">
        <v>0.3008</v>
      </c>
      <c r="CS18">
        <v>0.2855</v>
      </c>
      <c r="CT18">
        <v>0.2701</v>
      </c>
      <c r="CU18">
        <v>0.2546</v>
      </c>
      <c r="CV18">
        <v>0.2389</v>
      </c>
    </row>
    <row r="19" spans="1:100" ht="12.75">
      <c r="A19" t="s">
        <v>134</v>
      </c>
      <c r="B19" t="str">
        <f t="shared" si="0"/>
        <v>40kmWalk</v>
      </c>
      <c r="C19">
        <v>0</v>
      </c>
      <c r="D19">
        <v>11334</v>
      </c>
      <c r="E19">
        <v>0.722</v>
      </c>
      <c r="F19">
        <v>0.7549</v>
      </c>
      <c r="G19">
        <v>0.7856</v>
      </c>
      <c r="H19">
        <v>0.8141</v>
      </c>
      <c r="I19">
        <v>0.8404</v>
      </c>
      <c r="J19">
        <v>0.8645</v>
      </c>
      <c r="K19">
        <v>0.8864</v>
      </c>
      <c r="L19">
        <v>0.9061</v>
      </c>
      <c r="M19">
        <v>0.9236</v>
      </c>
      <c r="N19">
        <v>0.9389</v>
      </c>
      <c r="O19">
        <v>0.952</v>
      </c>
      <c r="P19">
        <v>0.964</v>
      </c>
      <c r="Q19">
        <v>0.976</v>
      </c>
      <c r="R19">
        <v>0.988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0.9996</v>
      </c>
      <c r="AF19">
        <v>0.9985</v>
      </c>
      <c r="AG19">
        <v>0.9966</v>
      </c>
      <c r="AH19">
        <v>0.994</v>
      </c>
      <c r="AI19">
        <v>0.9906</v>
      </c>
      <c r="AJ19">
        <v>0.9865</v>
      </c>
      <c r="AK19">
        <v>0.9816</v>
      </c>
      <c r="AL19">
        <v>0.976</v>
      </c>
      <c r="AM19">
        <v>0.9696</v>
      </c>
      <c r="AN19">
        <v>0.9581</v>
      </c>
      <c r="AO19">
        <v>0.9495</v>
      </c>
      <c r="AP19">
        <v>0.9407</v>
      </c>
      <c r="AQ19">
        <v>0.9319</v>
      </c>
      <c r="AR19">
        <v>0.9229</v>
      </c>
      <c r="AS19">
        <v>0.9138</v>
      </c>
      <c r="AT19">
        <v>0.9046</v>
      </c>
      <c r="AU19">
        <v>0.8952</v>
      </c>
      <c r="AV19">
        <v>0.8857</v>
      </c>
      <c r="AW19">
        <v>0.8761</v>
      </c>
      <c r="AX19">
        <v>0.8664</v>
      </c>
      <c r="AY19">
        <v>0.8566</v>
      </c>
      <c r="AZ19">
        <v>0.8466</v>
      </c>
      <c r="BA19">
        <v>0.8365</v>
      </c>
      <c r="BB19">
        <v>0.8263</v>
      </c>
      <c r="BC19">
        <v>0.8159</v>
      </c>
      <c r="BD19">
        <v>0.8055</v>
      </c>
      <c r="BE19">
        <v>0.7949</v>
      </c>
      <c r="BF19">
        <v>0.7842</v>
      </c>
      <c r="BG19">
        <v>0.7733</v>
      </c>
      <c r="BH19">
        <v>0.7623</v>
      </c>
      <c r="BI19">
        <v>0.7513</v>
      </c>
      <c r="BJ19">
        <v>0.74</v>
      </c>
      <c r="BK19">
        <v>0.7287</v>
      </c>
      <c r="BL19">
        <v>0.7173</v>
      </c>
      <c r="BM19">
        <v>0.7057</v>
      </c>
      <c r="BN19">
        <v>0.694</v>
      </c>
      <c r="BO19">
        <v>0.6821</v>
      </c>
      <c r="BP19">
        <v>0.6702</v>
      </c>
      <c r="BQ19">
        <v>0.6581</v>
      </c>
      <c r="BR19">
        <v>0.6459</v>
      </c>
      <c r="BS19">
        <v>0.6336</v>
      </c>
      <c r="BT19">
        <v>0.6211</v>
      </c>
      <c r="BU19">
        <v>0.6085</v>
      </c>
      <c r="BV19">
        <v>0.5958</v>
      </c>
      <c r="BW19">
        <v>0.583</v>
      </c>
      <c r="BX19">
        <v>0.5701</v>
      </c>
      <c r="BY19">
        <v>0.557</v>
      </c>
      <c r="BZ19">
        <v>0.5438</v>
      </c>
      <c r="CA19">
        <v>0.5305</v>
      </c>
      <c r="CB19">
        <v>0.517</v>
      </c>
      <c r="CC19">
        <v>0.5034</v>
      </c>
      <c r="CD19">
        <v>0.4898</v>
      </c>
      <c r="CE19">
        <v>0.4759</v>
      </c>
      <c r="CF19">
        <v>0.462</v>
      </c>
      <c r="CG19">
        <v>0.4479</v>
      </c>
      <c r="CH19">
        <v>0.4337</v>
      </c>
      <c r="CI19">
        <v>0.4194</v>
      </c>
      <c r="CJ19">
        <v>0.405</v>
      </c>
      <c r="CK19">
        <v>0.3904</v>
      </c>
      <c r="CL19">
        <v>0.3757</v>
      </c>
      <c r="CM19">
        <v>0.3609</v>
      </c>
      <c r="CN19">
        <v>0.346</v>
      </c>
      <c r="CO19">
        <v>0.331</v>
      </c>
      <c r="CP19">
        <v>0.3158</v>
      </c>
      <c r="CQ19">
        <v>0.3005</v>
      </c>
      <c r="CR19">
        <v>0.285</v>
      </c>
      <c r="CS19">
        <v>0.2695</v>
      </c>
      <c r="CT19">
        <v>0.2538</v>
      </c>
      <c r="CU19">
        <v>0.238</v>
      </c>
      <c r="CV19">
        <v>0.2221</v>
      </c>
    </row>
    <row r="20" spans="1:100" ht="12.75">
      <c r="A20" t="s">
        <v>135</v>
      </c>
      <c r="B20" t="str">
        <f t="shared" si="0"/>
        <v>Mar.Walk</v>
      </c>
      <c r="C20">
        <v>0</v>
      </c>
      <c r="D20">
        <v>12062</v>
      </c>
      <c r="E20">
        <v>0.722</v>
      </c>
      <c r="F20">
        <v>0.7549</v>
      </c>
      <c r="G20">
        <v>0.7856</v>
      </c>
      <c r="H20">
        <v>0.8141</v>
      </c>
      <c r="I20">
        <v>0.8404</v>
      </c>
      <c r="J20">
        <v>0.8645</v>
      </c>
      <c r="K20">
        <v>0.8864</v>
      </c>
      <c r="L20">
        <v>0.9061</v>
      </c>
      <c r="M20">
        <v>0.9236</v>
      </c>
      <c r="N20">
        <v>0.9389</v>
      </c>
      <c r="O20">
        <v>0.952</v>
      </c>
      <c r="P20">
        <v>0.964</v>
      </c>
      <c r="Q20">
        <v>0.976</v>
      </c>
      <c r="R20">
        <v>0.988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0.9996</v>
      </c>
      <c r="AF20">
        <v>0.9985</v>
      </c>
      <c r="AG20">
        <v>0.9966</v>
      </c>
      <c r="AH20">
        <v>0.994</v>
      </c>
      <c r="AI20">
        <v>0.9906</v>
      </c>
      <c r="AJ20">
        <v>0.9865</v>
      </c>
      <c r="AK20">
        <v>0.9816</v>
      </c>
      <c r="AL20">
        <v>0.976</v>
      </c>
      <c r="AM20">
        <v>0.9696</v>
      </c>
      <c r="AN20">
        <v>0.9577</v>
      </c>
      <c r="AO20">
        <v>0.949</v>
      </c>
      <c r="AP20">
        <v>0.9402</v>
      </c>
      <c r="AQ20">
        <v>0.9313</v>
      </c>
      <c r="AR20">
        <v>0.9223</v>
      </c>
      <c r="AS20">
        <v>0.9132</v>
      </c>
      <c r="AT20">
        <v>0.9039</v>
      </c>
      <c r="AU20">
        <v>0.8945</v>
      </c>
      <c r="AV20">
        <v>0.885</v>
      </c>
      <c r="AW20">
        <v>0.8753</v>
      </c>
      <c r="AX20">
        <v>0.8656</v>
      </c>
      <c r="AY20">
        <v>0.8557</v>
      </c>
      <c r="AZ20">
        <v>0.8456</v>
      </c>
      <c r="BA20">
        <v>0.8355</v>
      </c>
      <c r="BB20">
        <v>0.8252</v>
      </c>
      <c r="BC20">
        <v>0.8148</v>
      </c>
      <c r="BD20">
        <v>0.8043</v>
      </c>
      <c r="BE20">
        <v>0.7937</v>
      </c>
      <c r="BF20">
        <v>0.7829</v>
      </c>
      <c r="BG20">
        <v>0.772</v>
      </c>
      <c r="BH20">
        <v>0.761</v>
      </c>
      <c r="BI20">
        <v>0.7499</v>
      </c>
      <c r="BJ20">
        <v>0.7386</v>
      </c>
      <c r="BK20">
        <v>0.7272</v>
      </c>
      <c r="BL20">
        <v>0.7157</v>
      </c>
      <c r="BM20">
        <v>0.7041</v>
      </c>
      <c r="BN20">
        <v>0.6924</v>
      </c>
      <c r="BO20">
        <v>0.6805</v>
      </c>
      <c r="BP20">
        <v>0.6685</v>
      </c>
      <c r="BQ20">
        <v>0.6563</v>
      </c>
      <c r="BR20">
        <v>0.6441</v>
      </c>
      <c r="BS20">
        <v>0.6317</v>
      </c>
      <c r="BT20">
        <v>0.6192</v>
      </c>
      <c r="BU20">
        <v>0.6066</v>
      </c>
      <c r="BV20">
        <v>0.5939</v>
      </c>
      <c r="BW20">
        <v>0.581</v>
      </c>
      <c r="BX20">
        <v>0.568</v>
      </c>
      <c r="BY20">
        <v>0.5549</v>
      </c>
      <c r="BZ20">
        <v>0.5416</v>
      </c>
      <c r="CA20">
        <v>0.5283</v>
      </c>
      <c r="CB20">
        <v>0.5148</v>
      </c>
      <c r="CC20">
        <v>0.5011</v>
      </c>
      <c r="CD20">
        <v>0.4874</v>
      </c>
      <c r="CE20">
        <v>0.4735</v>
      </c>
      <c r="CF20">
        <v>0.4596</v>
      </c>
      <c r="CG20">
        <v>0.4455</v>
      </c>
      <c r="CH20">
        <v>0.4312</v>
      </c>
      <c r="CI20">
        <v>0.4169</v>
      </c>
      <c r="CJ20">
        <v>0.4024</v>
      </c>
      <c r="CK20">
        <v>0.3878</v>
      </c>
      <c r="CL20">
        <v>0.373</v>
      </c>
      <c r="CM20">
        <v>0.3582</v>
      </c>
      <c r="CN20">
        <v>0.3432</v>
      </c>
      <c r="CO20">
        <v>0.3281</v>
      </c>
      <c r="CP20">
        <v>0.3129</v>
      </c>
      <c r="CQ20">
        <v>0.2975</v>
      </c>
      <c r="CR20">
        <v>0.282</v>
      </c>
      <c r="CS20">
        <v>0.2664</v>
      </c>
      <c r="CT20">
        <v>0.2507</v>
      </c>
      <c r="CU20">
        <v>0.2349</v>
      </c>
      <c r="CV20">
        <v>0.2189</v>
      </c>
    </row>
    <row r="21" spans="1:100" ht="12.75">
      <c r="A21" t="s">
        <v>136</v>
      </c>
      <c r="B21" t="str">
        <f t="shared" si="0"/>
        <v>50kmWalk</v>
      </c>
      <c r="C21">
        <v>0</v>
      </c>
      <c r="D21">
        <v>14706</v>
      </c>
      <c r="E21">
        <v>0.722</v>
      </c>
      <c r="F21">
        <v>0.7549</v>
      </c>
      <c r="G21">
        <v>0.7856</v>
      </c>
      <c r="H21">
        <v>0.8141</v>
      </c>
      <c r="I21">
        <v>0.8404</v>
      </c>
      <c r="J21">
        <v>0.8645</v>
      </c>
      <c r="K21">
        <v>0.8864</v>
      </c>
      <c r="L21">
        <v>0.9061</v>
      </c>
      <c r="M21">
        <v>0.9236</v>
      </c>
      <c r="N21">
        <v>0.9389</v>
      </c>
      <c r="O21">
        <v>0.952</v>
      </c>
      <c r="P21">
        <v>0.964</v>
      </c>
      <c r="Q21">
        <v>0.976</v>
      </c>
      <c r="R21">
        <v>0.988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0.9996</v>
      </c>
      <c r="AF21">
        <v>0.9985</v>
      </c>
      <c r="AG21">
        <v>0.9966</v>
      </c>
      <c r="AH21">
        <v>0.994</v>
      </c>
      <c r="AI21">
        <v>0.9906</v>
      </c>
      <c r="AJ21">
        <v>0.9865</v>
      </c>
      <c r="AK21">
        <v>0.9816</v>
      </c>
      <c r="AL21">
        <v>0.976</v>
      </c>
      <c r="AM21">
        <v>0.9696</v>
      </c>
      <c r="AN21">
        <v>0.9563</v>
      </c>
      <c r="AO21">
        <v>0.9475</v>
      </c>
      <c r="AP21">
        <v>0.9386</v>
      </c>
      <c r="AQ21">
        <v>0.9295</v>
      </c>
      <c r="AR21">
        <v>0.9203</v>
      </c>
      <c r="AS21">
        <v>0.9111</v>
      </c>
      <c r="AT21">
        <v>0.9016</v>
      </c>
      <c r="AU21">
        <v>0.8921</v>
      </c>
      <c r="AV21">
        <v>0.8824</v>
      </c>
      <c r="AW21">
        <v>0.8726</v>
      </c>
      <c r="AX21">
        <v>0.8627</v>
      </c>
      <c r="AY21">
        <v>0.8527</v>
      </c>
      <c r="AZ21">
        <v>0.8425</v>
      </c>
      <c r="BA21">
        <v>0.8322</v>
      </c>
      <c r="BB21">
        <v>0.8218</v>
      </c>
      <c r="BC21">
        <v>0.8113</v>
      </c>
      <c r="BD21">
        <v>0.8006</v>
      </c>
      <c r="BE21">
        <v>0.7898</v>
      </c>
      <c r="BF21">
        <v>0.7789</v>
      </c>
      <c r="BG21">
        <v>0.7679</v>
      </c>
      <c r="BH21">
        <v>0.7567</v>
      </c>
      <c r="BI21">
        <v>0.7454</v>
      </c>
      <c r="BJ21">
        <v>0.734</v>
      </c>
      <c r="BK21">
        <v>0.7225</v>
      </c>
      <c r="BL21">
        <v>0.7108</v>
      </c>
      <c r="BM21">
        <v>0.6991</v>
      </c>
      <c r="BN21">
        <v>0.6871</v>
      </c>
      <c r="BO21">
        <v>0.6751</v>
      </c>
      <c r="BP21">
        <v>0.663</v>
      </c>
      <c r="BQ21">
        <v>0.6507</v>
      </c>
      <c r="BR21">
        <v>0.6383</v>
      </c>
      <c r="BS21">
        <v>0.6258</v>
      </c>
      <c r="BT21">
        <v>0.6131</v>
      </c>
      <c r="BU21">
        <v>0.6004</v>
      </c>
      <c r="BV21">
        <v>0.5875</v>
      </c>
      <c r="BW21">
        <v>0.5745</v>
      </c>
      <c r="BX21">
        <v>0.5613</v>
      </c>
      <c r="BY21">
        <v>0.548</v>
      </c>
      <c r="BZ21">
        <v>0.5347</v>
      </c>
      <c r="CA21">
        <v>0.5211</v>
      </c>
      <c r="CB21">
        <v>0.5075</v>
      </c>
      <c r="CC21">
        <v>0.4937</v>
      </c>
      <c r="CD21">
        <v>0.4799</v>
      </c>
      <c r="CE21">
        <v>0.4658</v>
      </c>
      <c r="CF21">
        <v>0.4517</v>
      </c>
      <c r="CG21">
        <v>0.4375</v>
      </c>
      <c r="CH21">
        <v>0.4231</v>
      </c>
      <c r="CI21">
        <v>0.4086</v>
      </c>
      <c r="CJ21">
        <v>0.3939</v>
      </c>
      <c r="CK21">
        <v>0.3792</v>
      </c>
      <c r="CL21">
        <v>0.3643</v>
      </c>
      <c r="CM21">
        <v>0.3493</v>
      </c>
      <c r="CN21">
        <v>0.3342</v>
      </c>
      <c r="CO21">
        <v>0.3189</v>
      </c>
      <c r="CP21">
        <v>0.3035</v>
      </c>
      <c r="CQ21">
        <v>0.2881</v>
      </c>
      <c r="CR21">
        <v>0.2724</v>
      </c>
      <c r="CS21">
        <v>0.2567</v>
      </c>
      <c r="CT21">
        <v>0.2408</v>
      </c>
      <c r="CU21">
        <v>0.2248</v>
      </c>
      <c r="CV21">
        <v>0.2087</v>
      </c>
    </row>
    <row r="22" spans="1:100" ht="12.75">
      <c r="A22" t="s">
        <v>137</v>
      </c>
      <c r="B22" t="str">
        <f t="shared" si="0"/>
        <v>HighJump</v>
      </c>
      <c r="C22">
        <v>0</v>
      </c>
      <c r="D22">
        <v>2.09</v>
      </c>
      <c r="E22">
        <v>0</v>
      </c>
      <c r="F22">
        <v>0</v>
      </c>
      <c r="G22">
        <v>0</v>
      </c>
      <c r="H22">
        <v>1.5713</v>
      </c>
      <c r="I22">
        <v>1.4616</v>
      </c>
      <c r="J22">
        <v>1.3749</v>
      </c>
      <c r="K22">
        <v>1.3062</v>
      </c>
      <c r="L22">
        <v>1.2441</v>
      </c>
      <c r="M22">
        <v>1.1943</v>
      </c>
      <c r="N22">
        <v>1.1484</v>
      </c>
      <c r="O22">
        <v>1.1176</v>
      </c>
      <c r="P22">
        <v>1.0885</v>
      </c>
      <c r="Q22">
        <v>1.0609</v>
      </c>
      <c r="R22">
        <v>1.0398</v>
      </c>
      <c r="S22">
        <v>1.0245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1.0097</v>
      </c>
      <c r="AF22">
        <v>1.0146</v>
      </c>
      <c r="AG22">
        <v>1.0245</v>
      </c>
      <c r="AH22">
        <v>1.0347</v>
      </c>
      <c r="AI22">
        <v>1.0408</v>
      </c>
      <c r="AJ22">
        <v>1.0503</v>
      </c>
      <c r="AK22">
        <v>1.0663</v>
      </c>
      <c r="AL22">
        <v>1.0773</v>
      </c>
      <c r="AM22">
        <v>1.0885</v>
      </c>
      <c r="AN22">
        <v>1.1008</v>
      </c>
      <c r="AO22">
        <v>1.1117</v>
      </c>
      <c r="AP22">
        <v>1.1297</v>
      </c>
      <c r="AQ22">
        <v>1.1421</v>
      </c>
      <c r="AR22">
        <v>1.1547</v>
      </c>
      <c r="AS22">
        <v>1.1681</v>
      </c>
      <c r="AT22">
        <v>1.1808</v>
      </c>
      <c r="AU22">
        <v>1.1943</v>
      </c>
      <c r="AV22">
        <v>1.2151</v>
      </c>
      <c r="AW22">
        <v>1.2294</v>
      </c>
      <c r="AX22">
        <v>1.2442</v>
      </c>
      <c r="AY22">
        <v>1.259</v>
      </c>
      <c r="AZ22">
        <v>1.2744</v>
      </c>
      <c r="BA22">
        <v>1.2981</v>
      </c>
      <c r="BB22">
        <v>1.3145</v>
      </c>
      <c r="BC22">
        <v>1.331</v>
      </c>
      <c r="BD22">
        <v>1.3484</v>
      </c>
      <c r="BE22">
        <v>1.366</v>
      </c>
      <c r="BF22">
        <v>1.3933</v>
      </c>
      <c r="BG22">
        <v>1.4122</v>
      </c>
      <c r="BH22">
        <v>1.4307</v>
      </c>
      <c r="BI22">
        <v>1.4514</v>
      </c>
      <c r="BJ22">
        <v>1.4718</v>
      </c>
      <c r="BK22">
        <v>1.4929</v>
      </c>
      <c r="BL22">
        <v>1.5255</v>
      </c>
      <c r="BM22">
        <v>1.5466</v>
      </c>
      <c r="BN22">
        <v>1.5714</v>
      </c>
      <c r="BO22">
        <v>1.5954</v>
      </c>
      <c r="BP22">
        <v>1.6202</v>
      </c>
      <c r="BQ22">
        <v>1.6587</v>
      </c>
      <c r="BR22">
        <v>1.6829</v>
      </c>
      <c r="BS22">
        <v>1.7131</v>
      </c>
      <c r="BT22">
        <v>1.7417</v>
      </c>
      <c r="BU22">
        <v>1.7712</v>
      </c>
      <c r="BV22">
        <v>1.8174</v>
      </c>
      <c r="BW22">
        <v>1.8456</v>
      </c>
      <c r="BX22">
        <v>1.8829</v>
      </c>
      <c r="BY22">
        <v>1.9174</v>
      </c>
      <c r="BZ22">
        <v>1.9533</v>
      </c>
      <c r="CA22">
        <v>2.0096</v>
      </c>
      <c r="CB22">
        <v>2.0431</v>
      </c>
      <c r="CC22">
        <v>2.09</v>
      </c>
      <c r="CD22">
        <v>2.1327</v>
      </c>
      <c r="CE22">
        <v>2.1771</v>
      </c>
      <c r="CF22">
        <v>2.2234</v>
      </c>
      <c r="CG22">
        <v>2.2879</v>
      </c>
      <c r="CH22">
        <v>2.3483</v>
      </c>
      <c r="CI22">
        <v>2.4302</v>
      </c>
      <c r="CJ22">
        <v>2.5181</v>
      </c>
      <c r="CK22">
        <v>2.5802</v>
      </c>
      <c r="CL22">
        <v>2.6795</v>
      </c>
      <c r="CM22">
        <v>2.7867</v>
      </c>
      <c r="CN22">
        <v>2.9028</v>
      </c>
      <c r="CO22">
        <v>2.9857</v>
      </c>
      <c r="CP22">
        <v>3.1194</v>
      </c>
      <c r="CQ22">
        <v>3.2656</v>
      </c>
      <c r="CR22">
        <v>3.4262</v>
      </c>
      <c r="CS22">
        <v>3.6034</v>
      </c>
      <c r="CT22">
        <v>3.7321</v>
      </c>
      <c r="CU22">
        <v>3.9434</v>
      </c>
      <c r="CV22">
        <v>4.18</v>
      </c>
    </row>
    <row r="23" spans="1:100" ht="12.75">
      <c r="A23" t="s">
        <v>138</v>
      </c>
      <c r="B23" t="str">
        <f t="shared" si="0"/>
        <v>PoleVault</v>
      </c>
      <c r="C23">
        <v>0</v>
      </c>
      <c r="D23">
        <v>5.15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1.5015</v>
      </c>
      <c r="O23">
        <v>1.3446</v>
      </c>
      <c r="P23">
        <v>1.2262</v>
      </c>
      <c r="Q23">
        <v>1.1419</v>
      </c>
      <c r="R23">
        <v>1.0752</v>
      </c>
      <c r="S23">
        <v>1.0279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1.0218</v>
      </c>
      <c r="AE23">
        <v>1.0362</v>
      </c>
      <c r="AF23">
        <v>1.051</v>
      </c>
      <c r="AG23">
        <v>1.0663</v>
      </c>
      <c r="AH23">
        <v>1.0819</v>
      </c>
      <c r="AI23">
        <v>1.0981</v>
      </c>
      <c r="AJ23">
        <v>1.1147</v>
      </c>
      <c r="AK23">
        <v>1.1319</v>
      </c>
      <c r="AL23">
        <v>1.1496</v>
      </c>
      <c r="AM23">
        <v>1.1678</v>
      </c>
      <c r="AN23">
        <v>1.1866</v>
      </c>
      <c r="AO23">
        <v>1.2061</v>
      </c>
      <c r="AP23">
        <v>1.2262</v>
      </c>
      <c r="AQ23">
        <v>1.247</v>
      </c>
      <c r="AR23">
        <v>1.2685</v>
      </c>
      <c r="AS23">
        <v>1.2907</v>
      </c>
      <c r="AT23">
        <v>1.3138</v>
      </c>
      <c r="AU23">
        <v>1.3377</v>
      </c>
      <c r="AV23">
        <v>1.3624</v>
      </c>
      <c r="AW23">
        <v>1.3881</v>
      </c>
      <c r="AX23">
        <v>1.4148</v>
      </c>
      <c r="AY23">
        <v>1.4426</v>
      </c>
      <c r="AZ23">
        <v>1.4714</v>
      </c>
      <c r="BA23">
        <v>1.5015</v>
      </c>
      <c r="BB23">
        <v>1.5282</v>
      </c>
      <c r="BC23">
        <v>1.5606</v>
      </c>
      <c r="BD23">
        <v>1.5944</v>
      </c>
      <c r="BE23">
        <v>1.6297</v>
      </c>
      <c r="BF23">
        <v>1.6667</v>
      </c>
      <c r="BG23">
        <v>1.7053</v>
      </c>
      <c r="BH23">
        <v>1.7458</v>
      </c>
      <c r="BI23">
        <v>1.7882</v>
      </c>
      <c r="BJ23">
        <v>1.8327</v>
      </c>
      <c r="BK23">
        <v>1.8796</v>
      </c>
      <c r="BL23">
        <v>1.9288</v>
      </c>
      <c r="BM23">
        <v>1.9808</v>
      </c>
      <c r="BN23">
        <v>2.0356</v>
      </c>
      <c r="BO23">
        <v>2.0935</v>
      </c>
      <c r="BP23">
        <v>2.1548</v>
      </c>
      <c r="BQ23">
        <v>2.2198</v>
      </c>
      <c r="BR23">
        <v>2.2889</v>
      </c>
      <c r="BS23">
        <v>2.3624</v>
      </c>
      <c r="BT23">
        <v>2.4408</v>
      </c>
      <c r="BU23">
        <v>2.5245</v>
      </c>
      <c r="BV23">
        <v>2.6142</v>
      </c>
      <c r="BW23">
        <v>2.7105</v>
      </c>
      <c r="BX23">
        <v>2.8142</v>
      </c>
      <c r="BY23">
        <v>2.9261</v>
      </c>
      <c r="BZ23">
        <v>3.0473</v>
      </c>
      <c r="CA23">
        <v>3.179</v>
      </c>
      <c r="CB23">
        <v>3.3226</v>
      </c>
      <c r="CC23">
        <v>3.4797</v>
      </c>
      <c r="CD23">
        <v>3.6525</v>
      </c>
      <c r="CE23">
        <v>3.8433</v>
      </c>
      <c r="CF23">
        <v>4.0551</v>
      </c>
      <c r="CG23">
        <v>4.2917</v>
      </c>
      <c r="CH23">
        <v>4.5575</v>
      </c>
      <c r="CI23">
        <v>4.8585</v>
      </c>
      <c r="CJ23">
        <v>5.202</v>
      </c>
      <c r="CK23">
        <v>5.5978</v>
      </c>
      <c r="CL23">
        <v>6.0588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</row>
    <row r="24" spans="1:100" ht="12.75">
      <c r="A24" t="s">
        <v>139</v>
      </c>
      <c r="B24" t="str">
        <f t="shared" si="0"/>
        <v>LongJump</v>
      </c>
      <c r="C24">
        <v>0</v>
      </c>
      <c r="D24">
        <v>7.52</v>
      </c>
      <c r="E24">
        <v>0</v>
      </c>
      <c r="F24">
        <v>0</v>
      </c>
      <c r="G24">
        <v>0</v>
      </c>
      <c r="H24">
        <v>1.7864</v>
      </c>
      <c r="I24">
        <v>1.642</v>
      </c>
      <c r="J24">
        <v>1.5253</v>
      </c>
      <c r="K24">
        <v>1.4296</v>
      </c>
      <c r="L24">
        <v>1.3477</v>
      </c>
      <c r="M24">
        <v>1.2789</v>
      </c>
      <c r="N24">
        <v>1.2188</v>
      </c>
      <c r="O24">
        <v>1.1677</v>
      </c>
      <c r="P24">
        <v>1.1241</v>
      </c>
      <c r="Q24">
        <v>1.0867</v>
      </c>
      <c r="R24">
        <v>1.0532</v>
      </c>
      <c r="S24">
        <v>1.0245</v>
      </c>
      <c r="T24">
        <v>1.008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1.008</v>
      </c>
      <c r="AF24">
        <v>1.0148</v>
      </c>
      <c r="AG24">
        <v>1.0231</v>
      </c>
      <c r="AH24">
        <v>1.0301</v>
      </c>
      <c r="AI24">
        <v>1.0387</v>
      </c>
      <c r="AJ24">
        <v>1.0503</v>
      </c>
      <c r="AK24">
        <v>1.0636</v>
      </c>
      <c r="AL24">
        <v>1.0758</v>
      </c>
      <c r="AM24">
        <v>1.0883</v>
      </c>
      <c r="AN24">
        <v>1.1023</v>
      </c>
      <c r="AO24">
        <v>1.1157</v>
      </c>
      <c r="AP24">
        <v>1.1308</v>
      </c>
      <c r="AQ24">
        <v>1.1446</v>
      </c>
      <c r="AR24">
        <v>1.1587</v>
      </c>
      <c r="AS24">
        <v>1.1742</v>
      </c>
      <c r="AT24">
        <v>1.1899</v>
      </c>
      <c r="AU24">
        <v>1.2051</v>
      </c>
      <c r="AV24">
        <v>1.2228</v>
      </c>
      <c r="AW24">
        <v>1.2389</v>
      </c>
      <c r="AX24">
        <v>1.2561</v>
      </c>
      <c r="AY24">
        <v>1.2746</v>
      </c>
      <c r="AZ24">
        <v>1.2921</v>
      </c>
      <c r="BA24">
        <v>1.3101</v>
      </c>
      <c r="BB24">
        <v>1.331</v>
      </c>
      <c r="BC24">
        <v>1.3502</v>
      </c>
      <c r="BD24">
        <v>1.3698</v>
      </c>
      <c r="BE24">
        <v>1.3926</v>
      </c>
      <c r="BF24">
        <v>1.4135</v>
      </c>
      <c r="BG24">
        <v>1.4351</v>
      </c>
      <c r="BH24">
        <v>1.4596</v>
      </c>
      <c r="BI24">
        <v>1.4832</v>
      </c>
      <c r="BJ24">
        <v>1.507</v>
      </c>
      <c r="BK24">
        <v>1.5347</v>
      </c>
      <c r="BL24">
        <v>1.5602</v>
      </c>
      <c r="BM24">
        <v>1.5883</v>
      </c>
      <c r="BN24">
        <v>1.6172</v>
      </c>
      <c r="BO24">
        <v>1.6455</v>
      </c>
      <c r="BP24">
        <v>1.6786</v>
      </c>
      <c r="BQ24">
        <v>1.7091</v>
      </c>
      <c r="BR24">
        <v>1.742</v>
      </c>
      <c r="BS24">
        <v>1.7778</v>
      </c>
      <c r="BT24">
        <v>1.812</v>
      </c>
      <c r="BU24">
        <v>1.8477</v>
      </c>
      <c r="BV24">
        <v>1.8894</v>
      </c>
      <c r="BW24">
        <v>1.9285</v>
      </c>
      <c r="BX24">
        <v>1.9789</v>
      </c>
      <c r="BY24">
        <v>2.0324</v>
      </c>
      <c r="BZ24">
        <v>2.0889</v>
      </c>
      <c r="CA24">
        <v>2.1486</v>
      </c>
      <c r="CB24">
        <v>2.2118</v>
      </c>
      <c r="CC24">
        <v>2.2788</v>
      </c>
      <c r="CD24">
        <v>2.35</v>
      </c>
      <c r="CE24">
        <v>2.4258</v>
      </c>
      <c r="CF24">
        <v>2.5067</v>
      </c>
      <c r="CG24">
        <v>2.5931</v>
      </c>
      <c r="CH24">
        <v>2.705</v>
      </c>
      <c r="CI24">
        <v>2.8271</v>
      </c>
      <c r="CJ24">
        <v>2.9606</v>
      </c>
      <c r="CK24">
        <v>3.1074</v>
      </c>
      <c r="CL24">
        <v>3.2696</v>
      </c>
      <c r="CM24">
        <v>3.4495</v>
      </c>
      <c r="CN24">
        <v>3.6505</v>
      </c>
      <c r="CO24">
        <v>3.8763</v>
      </c>
      <c r="CP24">
        <v>4.1319</v>
      </c>
      <c r="CQ24">
        <v>4.4235</v>
      </c>
      <c r="CR24">
        <v>4.8205</v>
      </c>
      <c r="CS24">
        <v>5.2958</v>
      </c>
      <c r="CT24">
        <v>5.875</v>
      </c>
      <c r="CU24">
        <v>6.5965</v>
      </c>
      <c r="CV24">
        <v>7.52</v>
      </c>
    </row>
    <row r="25" spans="1:100" ht="12.75">
      <c r="A25" t="s">
        <v>140</v>
      </c>
      <c r="B25" t="str">
        <f t="shared" si="0"/>
        <v>TripleJump</v>
      </c>
      <c r="C25">
        <v>0</v>
      </c>
      <c r="D25">
        <v>15.5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1.2768</v>
      </c>
      <c r="O25">
        <v>1.2072</v>
      </c>
      <c r="P25">
        <v>1.1499</v>
      </c>
      <c r="Q25">
        <v>1.1009</v>
      </c>
      <c r="R25">
        <v>1.0602</v>
      </c>
      <c r="S25">
        <v>1.0258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1.0137</v>
      </c>
      <c r="AE25">
        <v>1.0251</v>
      </c>
      <c r="AF25">
        <v>1.0361</v>
      </c>
      <c r="AG25">
        <v>1.048</v>
      </c>
      <c r="AH25">
        <v>1.0595</v>
      </c>
      <c r="AI25">
        <v>1.0719</v>
      </c>
      <c r="AJ25">
        <v>1.0839</v>
      </c>
      <c r="AK25">
        <v>1.097</v>
      </c>
      <c r="AL25">
        <v>1.1095</v>
      </c>
      <c r="AM25">
        <v>1.1232</v>
      </c>
      <c r="AN25">
        <v>1.1364</v>
      </c>
      <c r="AO25">
        <v>1.1507</v>
      </c>
      <c r="AP25">
        <v>1.1645</v>
      </c>
      <c r="AQ25">
        <v>1.1796</v>
      </c>
      <c r="AR25">
        <v>1.1941</v>
      </c>
      <c r="AS25">
        <v>1.21</v>
      </c>
      <c r="AT25">
        <v>1.2253</v>
      </c>
      <c r="AU25">
        <v>1.242</v>
      </c>
      <c r="AV25">
        <v>1.2581</v>
      </c>
      <c r="AW25">
        <v>1.2757</v>
      </c>
      <c r="AX25">
        <v>1.2927</v>
      </c>
      <c r="AY25">
        <v>1.3113</v>
      </c>
      <c r="AZ25">
        <v>1.3293</v>
      </c>
      <c r="BA25">
        <v>1.349</v>
      </c>
      <c r="BB25">
        <v>1.368</v>
      </c>
      <c r="BC25">
        <v>1.3889</v>
      </c>
      <c r="BD25">
        <v>1.4091</v>
      </c>
      <c r="BE25">
        <v>1.4312</v>
      </c>
      <c r="BF25">
        <v>1.4527</v>
      </c>
      <c r="BG25">
        <v>1.4762</v>
      </c>
      <c r="BH25">
        <v>1.499</v>
      </c>
      <c r="BI25">
        <v>1.5241</v>
      </c>
      <c r="BJ25">
        <v>1.5485</v>
      </c>
      <c r="BK25">
        <v>1.5752</v>
      </c>
      <c r="BL25">
        <v>1.6012</v>
      </c>
      <c r="BM25">
        <v>1.6299</v>
      </c>
      <c r="BN25">
        <v>1.6595</v>
      </c>
      <c r="BO25">
        <v>1.6885</v>
      </c>
      <c r="BP25">
        <v>1.7203</v>
      </c>
      <c r="BQ25">
        <v>1.7514</v>
      </c>
      <c r="BR25">
        <v>1.7857</v>
      </c>
      <c r="BS25">
        <v>1.8192</v>
      </c>
      <c r="BT25">
        <v>1.8563</v>
      </c>
      <c r="BU25">
        <v>1.8926</v>
      </c>
      <c r="BV25">
        <v>1.9327</v>
      </c>
      <c r="BW25">
        <v>1.972</v>
      </c>
      <c r="BX25">
        <v>2.0156</v>
      </c>
      <c r="BY25">
        <v>2.0584</v>
      </c>
      <c r="BZ25">
        <v>2.106</v>
      </c>
      <c r="CA25">
        <v>2.1528</v>
      </c>
      <c r="CB25">
        <v>2.2048</v>
      </c>
      <c r="CC25">
        <v>2.2694</v>
      </c>
      <c r="CD25">
        <v>2.3414</v>
      </c>
      <c r="CE25">
        <v>2.4181</v>
      </c>
      <c r="CF25">
        <v>2.496</v>
      </c>
      <c r="CG25">
        <v>2.5833</v>
      </c>
      <c r="CH25">
        <v>2.6957</v>
      </c>
      <c r="CI25">
        <v>2.8182</v>
      </c>
      <c r="CJ25">
        <v>2.9524</v>
      </c>
      <c r="CK25">
        <v>3.1</v>
      </c>
      <c r="CL25">
        <v>3.2632</v>
      </c>
      <c r="CM25">
        <v>3.4444</v>
      </c>
      <c r="CN25">
        <v>3.6471</v>
      </c>
      <c r="CO25">
        <v>3.875</v>
      </c>
      <c r="CP25">
        <v>4.1333</v>
      </c>
      <c r="CQ25">
        <v>4.4286</v>
      </c>
      <c r="CR25">
        <v>4.8287</v>
      </c>
      <c r="CS25">
        <v>5.3082</v>
      </c>
      <c r="CT25">
        <v>5.8935</v>
      </c>
      <c r="CU25">
        <v>6.6239</v>
      </c>
      <c r="CV25">
        <v>7.561</v>
      </c>
    </row>
    <row r="26" spans="1:100" ht="12.75">
      <c r="A26" t="s">
        <v>141</v>
      </c>
      <c r="B26" t="str">
        <f t="shared" si="0"/>
        <v>Hammer</v>
      </c>
      <c r="C26">
        <v>0</v>
      </c>
      <c r="D26">
        <v>77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1.3167</v>
      </c>
      <c r="O26">
        <v>1.2222</v>
      </c>
      <c r="P26">
        <v>1.1493</v>
      </c>
      <c r="Q26">
        <v>1.0845</v>
      </c>
      <c r="R26">
        <v>1.0405</v>
      </c>
      <c r="S26">
        <v>1.0132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1.0125</v>
      </c>
      <c r="AE26">
        <v>1.0355</v>
      </c>
      <c r="AF26">
        <v>1.0594</v>
      </c>
      <c r="AG26">
        <v>1.0847</v>
      </c>
      <c r="AH26">
        <v>1.111</v>
      </c>
      <c r="AI26">
        <v>1.1387</v>
      </c>
      <c r="AJ26">
        <v>1.1677</v>
      </c>
      <c r="AK26">
        <v>1.1984</v>
      </c>
      <c r="AL26">
        <v>1.2306</v>
      </c>
      <c r="AM26">
        <v>1.2648</v>
      </c>
      <c r="AN26">
        <v>1.3007</v>
      </c>
      <c r="AO26">
        <v>1.3389</v>
      </c>
      <c r="AP26">
        <v>1.3792</v>
      </c>
      <c r="AQ26">
        <v>1.4222</v>
      </c>
      <c r="AR26">
        <v>1.4678</v>
      </c>
      <c r="AS26">
        <v>1.5166</v>
      </c>
      <c r="AT26">
        <v>1.5685</v>
      </c>
      <c r="AU26">
        <v>1.6245</v>
      </c>
      <c r="AV26">
        <v>1.6842</v>
      </c>
      <c r="AW26">
        <v>1.7488</v>
      </c>
      <c r="AX26">
        <v>1.2506</v>
      </c>
      <c r="AY26">
        <v>1.2736</v>
      </c>
      <c r="AZ26">
        <v>1.2974</v>
      </c>
      <c r="BA26">
        <v>1.3221</v>
      </c>
      <c r="BB26">
        <v>1.3478</v>
      </c>
      <c r="BC26">
        <v>1.3745</v>
      </c>
      <c r="BD26">
        <v>1.4023</v>
      </c>
      <c r="BE26">
        <v>1.4312</v>
      </c>
      <c r="BF26">
        <v>1.4614</v>
      </c>
      <c r="BG26">
        <v>1.4928</v>
      </c>
      <c r="BH26">
        <v>1.5256</v>
      </c>
      <c r="BI26">
        <v>1.56</v>
      </c>
      <c r="BJ26">
        <v>1.5959</v>
      </c>
      <c r="BK26">
        <v>1.6334</v>
      </c>
      <c r="BL26">
        <v>1.6728</v>
      </c>
      <c r="BM26">
        <v>1.7141</v>
      </c>
      <c r="BN26">
        <v>1.7576</v>
      </c>
      <c r="BO26">
        <v>1.8033</v>
      </c>
      <c r="BP26">
        <v>1.8514</v>
      </c>
      <c r="BQ26">
        <v>1.9022</v>
      </c>
      <c r="BR26">
        <v>1.9557</v>
      </c>
      <c r="BS26">
        <v>2.0125</v>
      </c>
      <c r="BT26">
        <v>2.0727</v>
      </c>
      <c r="BU26">
        <v>2.1365</v>
      </c>
      <c r="BV26">
        <v>2.2044</v>
      </c>
      <c r="BW26">
        <v>2.2766</v>
      </c>
      <c r="BX26">
        <v>2.354</v>
      </c>
      <c r="BY26">
        <v>2.4367</v>
      </c>
      <c r="BZ26">
        <v>2.5254</v>
      </c>
      <c r="CA26">
        <v>2.6208</v>
      </c>
      <c r="CB26">
        <v>2.7235</v>
      </c>
      <c r="CC26">
        <v>2.8351</v>
      </c>
      <c r="CD26">
        <v>2.9559</v>
      </c>
      <c r="CE26">
        <v>3.0874</v>
      </c>
      <c r="CF26">
        <v>3.2312</v>
      </c>
      <c r="CG26">
        <v>3.3886</v>
      </c>
      <c r="CH26">
        <v>3.5632</v>
      </c>
      <c r="CI26">
        <v>3.7561</v>
      </c>
      <c r="CJ26">
        <v>3.9711</v>
      </c>
      <c r="CK26">
        <v>4.2123</v>
      </c>
      <c r="CL26">
        <v>4.4837</v>
      </c>
      <c r="CM26">
        <v>4.7945</v>
      </c>
      <c r="CN26">
        <v>5.1505</v>
      </c>
      <c r="CO26">
        <v>5.5636</v>
      </c>
      <c r="CP26">
        <v>6.0487</v>
      </c>
      <c r="CQ26">
        <v>6.6247</v>
      </c>
      <c r="CR26">
        <v>7.3264</v>
      </c>
      <c r="CS26">
        <v>8.1915</v>
      </c>
      <c r="CT26">
        <v>9.2883</v>
      </c>
      <c r="CU26">
        <v>10.7242</v>
      </c>
      <c r="CV26">
        <v>12.6783</v>
      </c>
    </row>
    <row r="27" spans="1:100" ht="12.75">
      <c r="A27" t="s">
        <v>142</v>
      </c>
      <c r="B27" t="str">
        <f t="shared" si="0"/>
        <v>Shotput</v>
      </c>
      <c r="C27">
        <v>0</v>
      </c>
      <c r="D27">
        <v>22.63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1.4781</v>
      </c>
      <c r="O27">
        <v>1.3535</v>
      </c>
      <c r="P27">
        <v>1.2524</v>
      </c>
      <c r="Q27">
        <v>1.1701</v>
      </c>
      <c r="R27">
        <v>1.1018</v>
      </c>
      <c r="S27">
        <v>1.0448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1.0368</v>
      </c>
      <c r="AJ27">
        <v>1.05114</v>
      </c>
      <c r="AK27">
        <v>1.06608</v>
      </c>
      <c r="AL27">
        <v>1.08072</v>
      </c>
      <c r="AM27">
        <v>1.09536</v>
      </c>
      <c r="AN27">
        <v>1.11</v>
      </c>
      <c r="AO27">
        <v>1.12686</v>
      </c>
      <c r="AP27">
        <v>1.14372</v>
      </c>
      <c r="AQ27">
        <v>1.16058</v>
      </c>
      <c r="AR27">
        <v>1.17749</v>
      </c>
      <c r="AS27">
        <v>1.1943</v>
      </c>
      <c r="AT27">
        <v>1.20758</v>
      </c>
      <c r="AU27">
        <v>1.22086</v>
      </c>
      <c r="AV27">
        <v>1.23414</v>
      </c>
      <c r="AW27">
        <v>1.24742</v>
      </c>
      <c r="AX27">
        <v>1.2607</v>
      </c>
      <c r="AY27">
        <v>1.28268</v>
      </c>
      <c r="AZ27">
        <v>1.30466</v>
      </c>
      <c r="BA27">
        <v>1.32664</v>
      </c>
      <c r="BB27">
        <v>1.34862</v>
      </c>
      <c r="BC27">
        <v>1.3706</v>
      </c>
      <c r="BD27">
        <v>1.39678</v>
      </c>
      <c r="BE27">
        <v>1.42296</v>
      </c>
      <c r="BF27">
        <v>1.44914</v>
      </c>
      <c r="BG27">
        <v>1.47532</v>
      </c>
      <c r="BH27">
        <v>1.5015</v>
      </c>
      <c r="BI27">
        <v>1.5332</v>
      </c>
      <c r="BJ27">
        <v>1.5649</v>
      </c>
      <c r="BK27">
        <v>1.5966</v>
      </c>
      <c r="BL27">
        <v>1.6283</v>
      </c>
      <c r="BM27">
        <v>1.66</v>
      </c>
      <c r="BN27">
        <v>1.69918</v>
      </c>
      <c r="BO27">
        <v>1.73836</v>
      </c>
      <c r="BP27">
        <v>1.77754</v>
      </c>
      <c r="BQ27">
        <v>1.81672</v>
      </c>
      <c r="BR27">
        <v>1.8559</v>
      </c>
      <c r="BS27">
        <v>1.8652</v>
      </c>
      <c r="BT27">
        <v>1.8705</v>
      </c>
      <c r="BU27">
        <v>1.8758</v>
      </c>
      <c r="BV27">
        <v>1.8811</v>
      </c>
      <c r="BW27">
        <v>1.8824</v>
      </c>
      <c r="BX27">
        <v>1.89354</v>
      </c>
      <c r="BY27">
        <v>1.89884</v>
      </c>
      <c r="BZ27">
        <v>1.90414</v>
      </c>
      <c r="CA27">
        <v>1.91474</v>
      </c>
      <c r="CB27">
        <v>2.0742</v>
      </c>
      <c r="CC27">
        <v>2.13724</v>
      </c>
      <c r="CD27">
        <v>2.20028</v>
      </c>
      <c r="CE27">
        <v>2.26332</v>
      </c>
      <c r="CF27">
        <v>2.32636</v>
      </c>
      <c r="CG27">
        <v>2.3894</v>
      </c>
      <c r="CH27">
        <v>2.47504</v>
      </c>
      <c r="CI27">
        <v>2.56068</v>
      </c>
      <c r="CJ27">
        <v>2.64632</v>
      </c>
      <c r="CK27">
        <v>2.73196</v>
      </c>
      <c r="CL27">
        <v>2.8176</v>
      </c>
      <c r="CM27">
        <f>CL27+0.09</f>
        <v>2.9076</v>
      </c>
      <c r="CN27">
        <f aca="true" t="shared" si="1" ref="CN27:CU27">CM27+0.09</f>
        <v>2.9976</v>
      </c>
      <c r="CO27">
        <f t="shared" si="1"/>
        <v>3.0875999999999997</v>
      </c>
      <c r="CP27">
        <f t="shared" si="1"/>
        <v>3.1775999999999995</v>
      </c>
      <c r="CQ27">
        <f t="shared" si="1"/>
        <v>3.2675999999999994</v>
      </c>
      <c r="CR27">
        <f t="shared" si="1"/>
        <v>3.3575999999999993</v>
      </c>
      <c r="CS27">
        <f>CR27+0.09</f>
        <v>3.447599999999999</v>
      </c>
      <c r="CT27">
        <f t="shared" si="1"/>
        <v>3.537599999999999</v>
      </c>
      <c r="CU27">
        <f t="shared" si="1"/>
        <v>3.627599999999999</v>
      </c>
      <c r="CV27">
        <f>CU27+0.09</f>
        <v>3.7175999999999987</v>
      </c>
    </row>
    <row r="28" spans="1:100" ht="12.75">
      <c r="A28" t="s">
        <v>143</v>
      </c>
      <c r="B28" t="str">
        <f t="shared" si="0"/>
        <v>Discus</v>
      </c>
      <c r="C28">
        <v>0</v>
      </c>
      <c r="D28">
        <v>76.8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1.3692</v>
      </c>
      <c r="O28">
        <v>1.2262</v>
      </c>
      <c r="P28">
        <v>1.1344</v>
      </c>
      <c r="Q28">
        <v>1.0732</v>
      </c>
      <c r="R28">
        <v>1.0323</v>
      </c>
      <c r="S28">
        <v>1.0046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1.0004</v>
      </c>
      <c r="AH28">
        <v>1.0144</v>
      </c>
      <c r="AI28">
        <v>1.0288</v>
      </c>
      <c r="AJ28">
        <v>1.0436</v>
      </c>
      <c r="AK28">
        <v>1.0589</v>
      </c>
      <c r="AL28">
        <v>1.0744</v>
      </c>
      <c r="AM28">
        <v>1.0904</v>
      </c>
      <c r="AN28">
        <v>1.1071</v>
      </c>
      <c r="AO28">
        <v>1.1241</v>
      </c>
      <c r="AP28">
        <v>1.1418</v>
      </c>
      <c r="AQ28">
        <v>1.1601</v>
      </c>
      <c r="AR28">
        <v>1.1788</v>
      </c>
      <c r="AS28">
        <v>1.1983</v>
      </c>
      <c r="AT28">
        <v>1.2185</v>
      </c>
      <c r="AU28">
        <v>1.2391</v>
      </c>
      <c r="AV28">
        <v>1.2607</v>
      </c>
      <c r="AW28">
        <v>1.283</v>
      </c>
      <c r="AX28">
        <v>1.3059</v>
      </c>
      <c r="AY28">
        <v>1.3299</v>
      </c>
      <c r="AZ28">
        <v>1.3545</v>
      </c>
      <c r="BA28">
        <v>1.3803</v>
      </c>
      <c r="BB28">
        <v>1.4071</v>
      </c>
      <c r="BC28">
        <v>1.4348</v>
      </c>
      <c r="BD28">
        <v>1.4637</v>
      </c>
      <c r="BE28">
        <v>1.4936</v>
      </c>
      <c r="BF28">
        <v>1.525</v>
      </c>
      <c r="BG28">
        <v>1.5578</v>
      </c>
      <c r="BH28">
        <v>1.5918</v>
      </c>
      <c r="BI28">
        <v>1.6275</v>
      </c>
      <c r="BJ28">
        <v>1.6649</v>
      </c>
      <c r="BK28">
        <v>1.7036</v>
      </c>
      <c r="BL28">
        <v>1.7447</v>
      </c>
      <c r="BM28">
        <v>1.7874</v>
      </c>
      <c r="BN28">
        <v>1.8325</v>
      </c>
      <c r="BO28">
        <v>1.8796</v>
      </c>
      <c r="BP28">
        <v>1.9296</v>
      </c>
      <c r="BQ28">
        <v>1.9824</v>
      </c>
      <c r="BR28">
        <v>2.0379</v>
      </c>
      <c r="BS28">
        <v>2.0966</v>
      </c>
      <c r="BT28">
        <v>2.1591</v>
      </c>
      <c r="BU28">
        <v>2.2248</v>
      </c>
      <c r="BV28">
        <v>2.2953</v>
      </c>
      <c r="BW28">
        <v>2.37</v>
      </c>
      <c r="BX28">
        <v>2.4498</v>
      </c>
      <c r="BY28">
        <v>2.5355</v>
      </c>
      <c r="BZ28">
        <v>2.6265</v>
      </c>
      <c r="CA28">
        <v>2.7253</v>
      </c>
      <c r="CB28">
        <v>2.4063</v>
      </c>
      <c r="CC28">
        <v>2.5041</v>
      </c>
      <c r="CD28">
        <v>2.6096</v>
      </c>
      <c r="CE28">
        <v>2.7244</v>
      </c>
      <c r="CF28">
        <v>2.8508</v>
      </c>
      <c r="CG28">
        <v>2.9886</v>
      </c>
      <c r="CH28">
        <v>3.1411</v>
      </c>
      <c r="CI28">
        <v>3.3089</v>
      </c>
      <c r="CJ28">
        <v>3.4957</v>
      </c>
      <c r="CK28">
        <v>3.7048</v>
      </c>
      <c r="CL28">
        <v>3.9416</v>
      </c>
      <c r="CM28">
        <v>4.2105</v>
      </c>
      <c r="CN28">
        <v>4.5176</v>
      </c>
      <c r="CO28">
        <v>4.8731</v>
      </c>
      <c r="CP28">
        <v>5.2929</v>
      </c>
      <c r="CQ28">
        <v>5.7868</v>
      </c>
      <c r="CR28">
        <v>6.384</v>
      </c>
      <c r="CS28">
        <v>7.1177</v>
      </c>
      <c r="CT28">
        <v>8.0503</v>
      </c>
      <c r="CU28">
        <v>9.253</v>
      </c>
      <c r="CV28">
        <v>10.88</v>
      </c>
    </row>
    <row r="29" spans="1:100" ht="12.75">
      <c r="A29" t="s">
        <v>144</v>
      </c>
      <c r="B29" t="str">
        <f t="shared" si="0"/>
        <v>Javelin</v>
      </c>
      <c r="C29">
        <v>0</v>
      </c>
      <c r="D29">
        <v>73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1.7048</v>
      </c>
      <c r="O29">
        <v>1.5253</v>
      </c>
      <c r="P29">
        <v>1.3942</v>
      </c>
      <c r="Q29">
        <v>1.2955</v>
      </c>
      <c r="R29">
        <v>1.2197</v>
      </c>
      <c r="S29">
        <v>1.1611</v>
      </c>
      <c r="T29">
        <v>1.0896</v>
      </c>
      <c r="U29">
        <v>1.0429</v>
      </c>
      <c r="V29">
        <v>1.0139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0.9989</v>
      </c>
      <c r="AK29">
        <v>1.0213</v>
      </c>
      <c r="AL29">
        <v>1.0445</v>
      </c>
      <c r="AM29">
        <v>1.069</v>
      </c>
      <c r="AN29">
        <v>1.0946</v>
      </c>
      <c r="AO29">
        <v>1.1215</v>
      </c>
      <c r="AP29">
        <v>1.1496</v>
      </c>
      <c r="AQ29">
        <v>1.1793</v>
      </c>
      <c r="AR29">
        <v>1.2106</v>
      </c>
      <c r="AS29">
        <v>1.2435</v>
      </c>
      <c r="AT29">
        <v>1.2782</v>
      </c>
      <c r="AU29">
        <v>1.3151</v>
      </c>
      <c r="AV29">
        <v>1.3541</v>
      </c>
      <c r="AW29">
        <v>1.3953</v>
      </c>
      <c r="AX29">
        <v>1.3645</v>
      </c>
      <c r="AY29">
        <v>1.3971</v>
      </c>
      <c r="AZ29">
        <v>1.4314</v>
      </c>
      <c r="BA29">
        <v>1.4673</v>
      </c>
      <c r="BB29">
        <v>1.5052</v>
      </c>
      <c r="BC29">
        <v>1.545</v>
      </c>
      <c r="BD29">
        <v>1.587</v>
      </c>
      <c r="BE29">
        <v>1.6313</v>
      </c>
      <c r="BF29">
        <v>1.6782</v>
      </c>
      <c r="BG29">
        <v>1.7278</v>
      </c>
      <c r="BH29">
        <v>1.746</v>
      </c>
      <c r="BI29">
        <v>1.7844</v>
      </c>
      <c r="BJ29">
        <v>1.8241</v>
      </c>
      <c r="BK29">
        <v>1.8661</v>
      </c>
      <c r="BL29">
        <v>1.91</v>
      </c>
      <c r="BM29">
        <v>1.9559</v>
      </c>
      <c r="BN29">
        <v>2.0038</v>
      </c>
      <c r="BO29">
        <v>2.0546</v>
      </c>
      <c r="BP29">
        <v>2.108</v>
      </c>
      <c r="BQ29">
        <v>2.1642</v>
      </c>
      <c r="BR29">
        <v>2.2231</v>
      </c>
      <c r="BS29">
        <v>2.2855</v>
      </c>
      <c r="BT29">
        <v>2.3518</v>
      </c>
      <c r="BU29">
        <v>2.4212</v>
      </c>
      <c r="BV29">
        <v>2.4957</v>
      </c>
      <c r="BW29">
        <v>2.5749</v>
      </c>
      <c r="BX29">
        <v>2.6594</v>
      </c>
      <c r="BY29">
        <v>2.7485</v>
      </c>
      <c r="BZ29">
        <v>2.8449</v>
      </c>
      <c r="CA29">
        <v>2.9483</v>
      </c>
      <c r="CB29">
        <v>3.059</v>
      </c>
      <c r="CC29">
        <v>3.1781</v>
      </c>
      <c r="CD29">
        <v>3.3077</v>
      </c>
      <c r="CE29">
        <v>3.4483</v>
      </c>
      <c r="CF29">
        <v>3.6014</v>
      </c>
      <c r="CG29">
        <v>3.7672</v>
      </c>
      <c r="CH29">
        <v>3.9502</v>
      </c>
      <c r="CI29">
        <v>4.1524</v>
      </c>
      <c r="CJ29">
        <v>4.3739</v>
      </c>
      <c r="CK29">
        <v>4.6232</v>
      </c>
      <c r="CL29">
        <v>4.9021</v>
      </c>
      <c r="CM29">
        <v>5.218</v>
      </c>
      <c r="CN29">
        <v>5.5725</v>
      </c>
      <c r="CO29">
        <v>5.9836</v>
      </c>
      <c r="CP29">
        <v>6.4602</v>
      </c>
      <c r="CQ29">
        <v>7.0157</v>
      </c>
      <c r="CR29">
        <v>7.6761</v>
      </c>
      <c r="CS29">
        <v>8.4785</v>
      </c>
      <c r="CT29">
        <v>9.4682</v>
      </c>
      <c r="CU29">
        <v>10.7038</v>
      </c>
      <c r="CV29">
        <v>12.3333</v>
      </c>
    </row>
    <row r="30" spans="1:100" ht="12.75">
      <c r="A30" t="s">
        <v>145</v>
      </c>
      <c r="B30" t="str">
        <f t="shared" si="0"/>
        <v>Weight</v>
      </c>
      <c r="C30">
        <v>0</v>
      </c>
      <c r="D30">
        <v>23.6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1.3229</v>
      </c>
      <c r="O30">
        <v>1.2103</v>
      </c>
      <c r="P30">
        <v>1.1238</v>
      </c>
      <c r="Q30">
        <v>1.0727</v>
      </c>
      <c r="R30">
        <v>1.0306</v>
      </c>
      <c r="S30">
        <v>1.0021</v>
      </c>
      <c r="T30">
        <v>1</v>
      </c>
      <c r="U30">
        <v>1.0137</v>
      </c>
      <c r="V30">
        <v>1.0288</v>
      </c>
      <c r="W30">
        <v>1.0442</v>
      </c>
      <c r="X30">
        <v>1.0602</v>
      </c>
      <c r="Y30">
        <v>1.0766</v>
      </c>
      <c r="Z30">
        <v>1.0936</v>
      </c>
      <c r="AA30">
        <v>1.1111</v>
      </c>
      <c r="AB30">
        <v>1.1292</v>
      </c>
      <c r="AC30">
        <v>1.1507</v>
      </c>
      <c r="AD30">
        <v>1.1699</v>
      </c>
      <c r="AE30">
        <v>1.1895</v>
      </c>
      <c r="AF30">
        <v>1.2096</v>
      </c>
      <c r="AG30">
        <v>1.2311</v>
      </c>
      <c r="AH30">
        <v>1.2527</v>
      </c>
      <c r="AI30">
        <v>1.2752</v>
      </c>
      <c r="AJ30">
        <v>1.2988</v>
      </c>
      <c r="AK30">
        <v>1.3229</v>
      </c>
      <c r="AL30">
        <v>1.3478</v>
      </c>
      <c r="AM30">
        <v>1.3745</v>
      </c>
      <c r="AN30">
        <v>1.4014</v>
      </c>
      <c r="AO30">
        <v>1.4294</v>
      </c>
      <c r="AP30">
        <v>1.4595</v>
      </c>
      <c r="AQ30">
        <v>1.4899</v>
      </c>
      <c r="AR30">
        <v>1.5216</v>
      </c>
      <c r="AS30">
        <v>1.5554</v>
      </c>
      <c r="AT30">
        <v>1.5903</v>
      </c>
      <c r="AU30">
        <v>1.6265</v>
      </c>
      <c r="AV30">
        <v>1.6655</v>
      </c>
      <c r="AW30">
        <v>1.7052</v>
      </c>
      <c r="AX30">
        <v>1.2414</v>
      </c>
      <c r="AY30">
        <v>1.2634</v>
      </c>
      <c r="AZ30">
        <v>1.2861</v>
      </c>
      <c r="BA30">
        <v>1.3097</v>
      </c>
      <c r="BB30">
        <v>1.3348</v>
      </c>
      <c r="BC30">
        <v>1.3601</v>
      </c>
      <c r="BD30">
        <v>1.3866</v>
      </c>
      <c r="BE30">
        <v>1.4149</v>
      </c>
      <c r="BF30">
        <v>1.4434</v>
      </c>
      <c r="BG30">
        <v>1.4732</v>
      </c>
      <c r="BH30">
        <v>1.2741</v>
      </c>
      <c r="BI30">
        <v>1.3024</v>
      </c>
      <c r="BJ30">
        <v>1.3326</v>
      </c>
      <c r="BK30">
        <v>1.3634</v>
      </c>
      <c r="BL30">
        <v>1.3964</v>
      </c>
      <c r="BM30">
        <v>1.4307</v>
      </c>
      <c r="BN30">
        <v>1.4667</v>
      </c>
      <c r="BO30">
        <v>1.5051</v>
      </c>
      <c r="BP30">
        <v>1.5445</v>
      </c>
      <c r="BQ30">
        <v>1.5871</v>
      </c>
      <c r="BR30">
        <v>1.6312</v>
      </c>
      <c r="BS30">
        <v>1.6785</v>
      </c>
      <c r="BT30">
        <v>1.7277</v>
      </c>
      <c r="BU30">
        <v>1.7811</v>
      </c>
      <c r="BV30">
        <v>1.838</v>
      </c>
      <c r="BW30">
        <v>1.8972</v>
      </c>
      <c r="BX30">
        <v>1.9618</v>
      </c>
      <c r="BY30">
        <v>2.0292</v>
      </c>
      <c r="BZ30">
        <v>2.1034</v>
      </c>
      <c r="CA30">
        <v>2.1811</v>
      </c>
      <c r="CB30">
        <v>2.2667</v>
      </c>
      <c r="CC30">
        <v>2.3576</v>
      </c>
      <c r="CD30">
        <v>2.4583</v>
      </c>
      <c r="CE30">
        <v>2.5652</v>
      </c>
      <c r="CF30">
        <v>2.6849</v>
      </c>
      <c r="CG30">
        <v>2.8149</v>
      </c>
      <c r="CH30">
        <v>2.9574</v>
      </c>
      <c r="CI30">
        <v>3.1176</v>
      </c>
      <c r="CJ30">
        <v>3.2915</v>
      </c>
      <c r="CK30">
        <v>3.4911</v>
      </c>
      <c r="CL30">
        <v>3.7131</v>
      </c>
      <c r="CM30">
        <v>3.9664</v>
      </c>
      <c r="CN30">
        <v>4.2599</v>
      </c>
      <c r="CO30">
        <v>4.5914</v>
      </c>
      <c r="CP30">
        <v>4.9894</v>
      </c>
      <c r="CQ30">
        <v>5.4529</v>
      </c>
      <c r="CR30">
        <v>6.0204</v>
      </c>
      <c r="CS30">
        <v>6.7045</v>
      </c>
      <c r="CT30">
        <v>7.5884</v>
      </c>
      <c r="CU30">
        <v>8.7085</v>
      </c>
      <c r="CV30">
        <v>10.2609</v>
      </c>
    </row>
    <row r="31" spans="1:100" ht="12.75">
      <c r="A31" t="s">
        <v>73</v>
      </c>
      <c r="B31" t="str">
        <f t="shared" si="0"/>
        <v>50m</v>
      </c>
      <c r="C31">
        <v>0.05</v>
      </c>
      <c r="D31">
        <v>5.96</v>
      </c>
      <c r="E31">
        <v>0.5114</v>
      </c>
      <c r="F31">
        <v>0.6545</v>
      </c>
      <c r="G31">
        <v>0.7447</v>
      </c>
      <c r="H31">
        <v>0.8085</v>
      </c>
      <c r="I31">
        <v>0.8558</v>
      </c>
      <c r="J31">
        <v>0.8917</v>
      </c>
      <c r="K31">
        <v>0.9193</v>
      </c>
      <c r="L31">
        <v>0.9406</v>
      </c>
      <c r="M31">
        <v>0.957</v>
      </c>
      <c r="N31">
        <v>0.9696</v>
      </c>
      <c r="O31">
        <v>0.9792</v>
      </c>
      <c r="P31">
        <v>0.9865</v>
      </c>
      <c r="Q31">
        <v>0.9919</v>
      </c>
      <c r="R31">
        <v>0.9959</v>
      </c>
      <c r="S31">
        <v>0.9988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0.9999</v>
      </c>
      <c r="AL31">
        <v>0.9881</v>
      </c>
      <c r="AM31">
        <v>0.9762</v>
      </c>
      <c r="AN31">
        <v>0.9643</v>
      </c>
      <c r="AO31">
        <v>0.9538</v>
      </c>
      <c r="AP31">
        <v>0.9433</v>
      </c>
      <c r="AQ31">
        <v>0.9327</v>
      </c>
      <c r="AR31">
        <v>0.9222</v>
      </c>
      <c r="AS31">
        <v>0.9117</v>
      </c>
      <c r="AT31">
        <v>0.9023</v>
      </c>
      <c r="AU31">
        <v>0.8928</v>
      </c>
      <c r="AV31">
        <v>0.8834</v>
      </c>
      <c r="AW31">
        <v>0.8739</v>
      </c>
      <c r="AX31">
        <v>0.8645</v>
      </c>
      <c r="AY31">
        <v>0.856</v>
      </c>
      <c r="AZ31">
        <v>0.8475</v>
      </c>
      <c r="BA31">
        <v>0.8389</v>
      </c>
      <c r="BB31">
        <v>0.8304</v>
      </c>
      <c r="BC31">
        <v>0.8219</v>
      </c>
      <c r="BD31">
        <v>0.8142</v>
      </c>
      <c r="BE31">
        <v>0.8065</v>
      </c>
      <c r="BF31">
        <v>0.7987</v>
      </c>
      <c r="BG31">
        <v>0.791</v>
      </c>
      <c r="BH31">
        <v>0.7833</v>
      </c>
      <c r="BI31">
        <v>0.7763</v>
      </c>
      <c r="BJ31">
        <v>0.7693</v>
      </c>
      <c r="BK31">
        <v>0.7622</v>
      </c>
      <c r="BL31">
        <v>0.7552</v>
      </c>
      <c r="BM31">
        <v>0.7482</v>
      </c>
      <c r="BN31">
        <v>0.7418</v>
      </c>
      <c r="BO31">
        <v>0.7354</v>
      </c>
      <c r="BP31">
        <v>0.7289</v>
      </c>
      <c r="BQ31">
        <v>0.7225</v>
      </c>
      <c r="BR31">
        <v>0.7161</v>
      </c>
      <c r="BS31">
        <v>0.7072</v>
      </c>
      <c r="BT31">
        <v>0.6984</v>
      </c>
      <c r="BU31">
        <v>0.6895</v>
      </c>
      <c r="BV31">
        <v>0.6807</v>
      </c>
      <c r="BW31">
        <v>0.6718</v>
      </c>
      <c r="BX31">
        <v>0.6633</v>
      </c>
      <c r="BY31">
        <v>0.6547</v>
      </c>
      <c r="BZ31">
        <v>0.6462</v>
      </c>
      <c r="CA31">
        <v>0.6376</v>
      </c>
      <c r="CB31">
        <v>0.6291</v>
      </c>
      <c r="CC31">
        <v>0.6206</v>
      </c>
      <c r="CD31">
        <v>0.612</v>
      </c>
      <c r="CE31">
        <v>0.6035</v>
      </c>
      <c r="CF31">
        <v>0.5949</v>
      </c>
      <c r="CG31">
        <v>0.5864</v>
      </c>
      <c r="CH31">
        <v>0.5709</v>
      </c>
      <c r="CI31">
        <v>0.5554</v>
      </c>
      <c r="CJ31">
        <v>0.5398</v>
      </c>
      <c r="CK31">
        <v>0.5243</v>
      </c>
      <c r="CL31">
        <v>0.5088</v>
      </c>
      <c r="CM31">
        <v>0.4885</v>
      </c>
      <c r="CN31">
        <v>0.4681</v>
      </c>
      <c r="CO31">
        <v>0.4478</v>
      </c>
      <c r="CP31">
        <v>0.4274</v>
      </c>
      <c r="CQ31">
        <v>0.4071</v>
      </c>
      <c r="CR31">
        <v>0.374</v>
      </c>
      <c r="CS31">
        <v>0.3409</v>
      </c>
      <c r="CT31">
        <v>0.3079</v>
      </c>
      <c r="CU31">
        <v>0.2748</v>
      </c>
      <c r="CV31">
        <v>0.2417</v>
      </c>
    </row>
    <row r="32" spans="1:100" ht="12.75">
      <c r="A32" t="s">
        <v>74</v>
      </c>
      <c r="B32" t="str">
        <f t="shared" si="0"/>
        <v>55m</v>
      </c>
      <c r="C32">
        <v>0.055</v>
      </c>
      <c r="D32">
        <v>6.45</v>
      </c>
      <c r="E32">
        <v>0.5181</v>
      </c>
      <c r="F32">
        <v>0.6588</v>
      </c>
      <c r="G32">
        <v>0.7463</v>
      </c>
      <c r="H32">
        <v>0.8077</v>
      </c>
      <c r="I32">
        <v>0.8532</v>
      </c>
      <c r="J32">
        <v>0.8879</v>
      </c>
      <c r="K32">
        <v>0.9146</v>
      </c>
      <c r="L32">
        <v>0.9354</v>
      </c>
      <c r="M32">
        <v>0.9517</v>
      </c>
      <c r="N32">
        <v>0.9644</v>
      </c>
      <c r="O32">
        <v>0.9743</v>
      </c>
      <c r="P32">
        <v>0.9819</v>
      </c>
      <c r="Q32">
        <v>0.9878</v>
      </c>
      <c r="R32">
        <v>0.9922</v>
      </c>
      <c r="S32">
        <v>0.9955</v>
      </c>
      <c r="T32">
        <v>0.9979</v>
      </c>
      <c r="U32">
        <v>0.9995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0.9999</v>
      </c>
      <c r="AL32">
        <v>0.9881</v>
      </c>
      <c r="AM32">
        <v>0.9762</v>
      </c>
      <c r="AN32">
        <v>0.9643</v>
      </c>
      <c r="AO32">
        <v>0.9538</v>
      </c>
      <c r="AP32">
        <v>0.9433</v>
      </c>
      <c r="AQ32">
        <v>0.9327</v>
      </c>
      <c r="AR32">
        <v>0.9222</v>
      </c>
      <c r="AS32">
        <v>0.9117</v>
      </c>
      <c r="AT32">
        <v>0.9023</v>
      </c>
      <c r="AU32">
        <v>0.8928</v>
      </c>
      <c r="AV32">
        <v>0.8834</v>
      </c>
      <c r="AW32">
        <v>0.8739</v>
      </c>
      <c r="AX32">
        <v>0.8645</v>
      </c>
      <c r="AY32">
        <v>0.856</v>
      </c>
      <c r="AZ32">
        <v>0.8475</v>
      </c>
      <c r="BA32">
        <v>0.8389</v>
      </c>
      <c r="BB32">
        <v>0.8304</v>
      </c>
      <c r="BC32">
        <v>0.8219</v>
      </c>
      <c r="BD32">
        <v>0.8142</v>
      </c>
      <c r="BE32">
        <v>0.8065</v>
      </c>
      <c r="BF32">
        <v>0.7987</v>
      </c>
      <c r="BG32">
        <v>0.791</v>
      </c>
      <c r="BH32">
        <v>0.7833</v>
      </c>
      <c r="BI32">
        <v>0.7763</v>
      </c>
      <c r="BJ32">
        <v>0.7693</v>
      </c>
      <c r="BK32">
        <v>0.7622</v>
      </c>
      <c r="BL32">
        <v>0.7552</v>
      </c>
      <c r="BM32">
        <v>0.7482</v>
      </c>
      <c r="BN32">
        <v>0.7418</v>
      </c>
      <c r="BO32">
        <v>0.7354</v>
      </c>
      <c r="BP32">
        <v>0.7289</v>
      </c>
      <c r="BQ32">
        <v>0.7225</v>
      </c>
      <c r="BR32">
        <v>0.7161</v>
      </c>
      <c r="BS32">
        <v>0.7072</v>
      </c>
      <c r="BT32">
        <v>0.6984</v>
      </c>
      <c r="BU32">
        <v>0.6895</v>
      </c>
      <c r="BV32">
        <v>0.6807</v>
      </c>
      <c r="BW32">
        <v>0.6718</v>
      </c>
      <c r="BX32">
        <v>0.6633</v>
      </c>
      <c r="BY32">
        <v>0.6547</v>
      </c>
      <c r="BZ32">
        <v>0.6462</v>
      </c>
      <c r="CA32">
        <v>0.6376</v>
      </c>
      <c r="CB32">
        <v>0.6291</v>
      </c>
      <c r="CC32">
        <v>0.6206</v>
      </c>
      <c r="CD32">
        <v>0.612</v>
      </c>
      <c r="CE32">
        <v>0.6035</v>
      </c>
      <c r="CF32">
        <v>0.5949</v>
      </c>
      <c r="CG32">
        <v>0.5864</v>
      </c>
      <c r="CH32">
        <v>0.5709</v>
      </c>
      <c r="CI32">
        <v>0.5554</v>
      </c>
      <c r="CJ32">
        <v>0.5398</v>
      </c>
      <c r="CK32">
        <v>0.5243</v>
      </c>
      <c r="CL32">
        <v>0.5088</v>
      </c>
      <c r="CM32">
        <v>0.4885</v>
      </c>
      <c r="CN32">
        <v>0.4681</v>
      </c>
      <c r="CO32">
        <v>0.4478</v>
      </c>
      <c r="CP32">
        <v>0.4274</v>
      </c>
      <c r="CQ32">
        <v>0.4071</v>
      </c>
      <c r="CR32">
        <v>0.374</v>
      </c>
      <c r="CS32">
        <v>0.3409</v>
      </c>
      <c r="CT32">
        <v>0.3079</v>
      </c>
      <c r="CU32">
        <v>0.2748</v>
      </c>
      <c r="CV32">
        <v>0.2417</v>
      </c>
    </row>
    <row r="33" spans="1:100" ht="12.75">
      <c r="A33" t="s">
        <v>75</v>
      </c>
      <c r="B33" t="str">
        <f t="shared" si="0"/>
        <v>60m</v>
      </c>
      <c r="C33">
        <v>0.06</v>
      </c>
      <c r="D33">
        <v>6.92</v>
      </c>
      <c r="E33">
        <v>0.5233</v>
      </c>
      <c r="F33">
        <v>0.662</v>
      </c>
      <c r="G33">
        <v>0.7473</v>
      </c>
      <c r="H33">
        <v>0.8068</v>
      </c>
      <c r="I33">
        <v>0.8509</v>
      </c>
      <c r="J33">
        <v>0.8845</v>
      </c>
      <c r="K33">
        <v>0.9107</v>
      </c>
      <c r="L33">
        <v>0.9312</v>
      </c>
      <c r="M33">
        <v>0.9474</v>
      </c>
      <c r="N33">
        <v>0.9602</v>
      </c>
      <c r="O33">
        <v>0.9703</v>
      </c>
      <c r="P33">
        <v>0.9783</v>
      </c>
      <c r="Q33">
        <v>0.9845</v>
      </c>
      <c r="R33">
        <v>0.9893</v>
      </c>
      <c r="S33">
        <v>0.993</v>
      </c>
      <c r="T33">
        <v>0.9958</v>
      </c>
      <c r="U33">
        <v>0.9978</v>
      </c>
      <c r="V33">
        <v>0.9992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0.9999</v>
      </c>
      <c r="AL33">
        <v>0.9881</v>
      </c>
      <c r="AM33">
        <v>0.9762</v>
      </c>
      <c r="AN33">
        <v>0.9643</v>
      </c>
      <c r="AO33">
        <v>0.9538</v>
      </c>
      <c r="AP33">
        <v>0.9433</v>
      </c>
      <c r="AQ33">
        <v>0.9327</v>
      </c>
      <c r="AR33">
        <v>0.9222</v>
      </c>
      <c r="AS33">
        <v>0.9117</v>
      </c>
      <c r="AT33">
        <v>0.9023</v>
      </c>
      <c r="AU33">
        <v>0.8928</v>
      </c>
      <c r="AV33">
        <v>0.8834</v>
      </c>
      <c r="AW33">
        <v>0.8739</v>
      </c>
      <c r="AX33">
        <v>0.8645</v>
      </c>
      <c r="AY33">
        <v>0.856</v>
      </c>
      <c r="AZ33">
        <v>0.8475</v>
      </c>
      <c r="BA33">
        <v>0.8389</v>
      </c>
      <c r="BB33">
        <v>0.8304</v>
      </c>
      <c r="BC33">
        <v>0.8219</v>
      </c>
      <c r="BD33">
        <v>0.8142</v>
      </c>
      <c r="BE33">
        <v>0.8065</v>
      </c>
      <c r="BF33">
        <v>0.7987</v>
      </c>
      <c r="BG33">
        <v>0.791</v>
      </c>
      <c r="BH33">
        <v>0.7833</v>
      </c>
      <c r="BI33">
        <v>0.7763</v>
      </c>
      <c r="BJ33">
        <v>0.7693</v>
      </c>
      <c r="BK33">
        <v>0.7622</v>
      </c>
      <c r="BL33">
        <v>0.7552</v>
      </c>
      <c r="BM33">
        <v>0.7482</v>
      </c>
      <c r="BN33">
        <v>0.7418</v>
      </c>
      <c r="BO33">
        <v>0.7354</v>
      </c>
      <c r="BP33">
        <v>0.7289</v>
      </c>
      <c r="BQ33">
        <v>0.7225</v>
      </c>
      <c r="BR33">
        <v>0.7161</v>
      </c>
      <c r="BS33">
        <v>0.7072</v>
      </c>
      <c r="BT33">
        <v>0.6984</v>
      </c>
      <c r="BU33">
        <v>0.6895</v>
      </c>
      <c r="BV33">
        <v>0.6807</v>
      </c>
      <c r="BW33">
        <v>0.6718</v>
      </c>
      <c r="BX33">
        <v>0.6633</v>
      </c>
      <c r="BY33">
        <v>0.6547</v>
      </c>
      <c r="BZ33">
        <v>0.6462</v>
      </c>
      <c r="CA33">
        <v>0.6376</v>
      </c>
      <c r="CB33">
        <v>0.6291</v>
      </c>
      <c r="CC33">
        <v>0.6206</v>
      </c>
      <c r="CD33">
        <v>0.612</v>
      </c>
      <c r="CE33">
        <v>0.6035</v>
      </c>
      <c r="CF33">
        <v>0.5949</v>
      </c>
      <c r="CG33">
        <v>0.5864</v>
      </c>
      <c r="CH33">
        <v>0.5709</v>
      </c>
      <c r="CI33">
        <v>0.5554</v>
      </c>
      <c r="CJ33">
        <v>0.5398</v>
      </c>
      <c r="CK33">
        <v>0.5243</v>
      </c>
      <c r="CL33">
        <v>0.5088</v>
      </c>
      <c r="CM33">
        <v>0.4885</v>
      </c>
      <c r="CN33">
        <v>0.4681</v>
      </c>
      <c r="CO33">
        <v>0.4478</v>
      </c>
      <c r="CP33">
        <v>0.4274</v>
      </c>
      <c r="CQ33">
        <v>0.4071</v>
      </c>
      <c r="CR33">
        <v>0.374</v>
      </c>
      <c r="CS33">
        <v>0.3409</v>
      </c>
      <c r="CT33">
        <v>0.3079</v>
      </c>
      <c r="CU33">
        <v>0.2748</v>
      </c>
      <c r="CV33">
        <v>0.2417</v>
      </c>
    </row>
    <row r="34" spans="1:100" ht="12.75">
      <c r="A34" t="s">
        <v>76</v>
      </c>
      <c r="B34" t="str">
        <f t="shared" si="0"/>
        <v>100m</v>
      </c>
      <c r="C34">
        <v>0.1</v>
      </c>
      <c r="D34">
        <v>10.49</v>
      </c>
      <c r="E34">
        <v>0.5333</v>
      </c>
      <c r="F34">
        <v>0.6647</v>
      </c>
      <c r="G34">
        <v>0.743</v>
      </c>
      <c r="H34">
        <v>0.797</v>
      </c>
      <c r="I34">
        <v>0.8369</v>
      </c>
      <c r="J34">
        <v>0.8678</v>
      </c>
      <c r="K34">
        <v>0.8924</v>
      </c>
      <c r="L34">
        <v>0.9123</v>
      </c>
      <c r="M34">
        <v>0.9288</v>
      </c>
      <c r="N34">
        <v>0.9425</v>
      </c>
      <c r="O34">
        <v>0.954</v>
      </c>
      <c r="P34">
        <v>0.9637</v>
      </c>
      <c r="Q34">
        <v>0.9719</v>
      </c>
      <c r="R34">
        <v>0.9789</v>
      </c>
      <c r="S34">
        <v>0.9848</v>
      </c>
      <c r="T34">
        <v>0.9897</v>
      </c>
      <c r="U34">
        <v>0.9939</v>
      </c>
      <c r="V34">
        <v>0.9973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0.9899</v>
      </c>
      <c r="AL34">
        <v>0.9781</v>
      </c>
      <c r="AM34">
        <v>0.9663</v>
      </c>
      <c r="AN34">
        <v>0.9545</v>
      </c>
      <c r="AO34">
        <v>0.944</v>
      </c>
      <c r="AP34">
        <v>0.9335</v>
      </c>
      <c r="AQ34">
        <v>0.923</v>
      </c>
      <c r="AR34">
        <v>0.9125</v>
      </c>
      <c r="AS34">
        <v>0.902</v>
      </c>
      <c r="AT34">
        <v>0.8926</v>
      </c>
      <c r="AU34">
        <v>0.8832</v>
      </c>
      <c r="AV34">
        <v>0.8739</v>
      </c>
      <c r="AW34">
        <v>0.8645</v>
      </c>
      <c r="AX34">
        <v>0.8551</v>
      </c>
      <c r="AY34">
        <v>0.8466</v>
      </c>
      <c r="AZ34">
        <v>0.8381</v>
      </c>
      <c r="BA34">
        <v>0.8297</v>
      </c>
      <c r="BB34">
        <v>0.8212</v>
      </c>
      <c r="BC34">
        <v>0.8127</v>
      </c>
      <c r="BD34">
        <v>0.805</v>
      </c>
      <c r="BE34">
        <v>0.7974</v>
      </c>
      <c r="BF34">
        <v>0.7897</v>
      </c>
      <c r="BG34">
        <v>0.7821</v>
      </c>
      <c r="BH34">
        <v>0.7744</v>
      </c>
      <c r="BI34">
        <v>0.7674</v>
      </c>
      <c r="BJ34">
        <v>0.7604</v>
      </c>
      <c r="BK34">
        <v>0.7535</v>
      </c>
      <c r="BL34">
        <v>0.7465</v>
      </c>
      <c r="BM34">
        <v>0.7395</v>
      </c>
      <c r="BN34">
        <v>0.7331</v>
      </c>
      <c r="BO34">
        <v>0.7267</v>
      </c>
      <c r="BP34">
        <v>0.7204</v>
      </c>
      <c r="BQ34">
        <v>0.714</v>
      </c>
      <c r="BR34">
        <v>0.7076</v>
      </c>
      <c r="BS34">
        <v>0.6983</v>
      </c>
      <c r="BT34">
        <v>0.689</v>
      </c>
      <c r="BU34">
        <v>0.6798</v>
      </c>
      <c r="BV34">
        <v>0.6705</v>
      </c>
      <c r="BW34">
        <v>0.6612</v>
      </c>
      <c r="BX34">
        <v>0.6538</v>
      </c>
      <c r="BY34">
        <v>0.6465</v>
      </c>
      <c r="BZ34">
        <v>0.6391</v>
      </c>
      <c r="CA34">
        <v>0.6318</v>
      </c>
      <c r="CB34">
        <v>0.6244</v>
      </c>
      <c r="CC34">
        <v>0.6071</v>
      </c>
      <c r="CD34">
        <v>0.5898</v>
      </c>
      <c r="CE34">
        <v>0.5725</v>
      </c>
      <c r="CF34">
        <v>0.5552</v>
      </c>
      <c r="CG34">
        <v>0.5379</v>
      </c>
      <c r="CH34">
        <v>0.5215</v>
      </c>
      <c r="CI34">
        <v>0.5052</v>
      </c>
      <c r="CJ34">
        <v>0.4888</v>
      </c>
      <c r="CK34">
        <v>0.4725</v>
      </c>
      <c r="CL34">
        <v>0.4561</v>
      </c>
      <c r="CM34">
        <v>0.4348</v>
      </c>
      <c r="CN34">
        <v>0.4135</v>
      </c>
      <c r="CO34">
        <v>0.3923</v>
      </c>
      <c r="CP34">
        <v>0.371</v>
      </c>
      <c r="CQ34">
        <v>0.3497</v>
      </c>
      <c r="CR34">
        <v>0.3281</v>
      </c>
      <c r="CS34">
        <v>0.3065</v>
      </c>
      <c r="CT34">
        <v>0.2849</v>
      </c>
      <c r="CU34">
        <v>0.2633</v>
      </c>
      <c r="CV34">
        <v>0.2417</v>
      </c>
    </row>
    <row r="35" spans="1:100" ht="12.75">
      <c r="A35" t="s">
        <v>77</v>
      </c>
      <c r="B35" t="str">
        <f t="shared" si="0"/>
        <v>200m</v>
      </c>
      <c r="C35">
        <v>0.2</v>
      </c>
      <c r="D35">
        <v>21.34</v>
      </c>
      <c r="E35">
        <v>0.5006</v>
      </c>
      <c r="F35">
        <v>0.6287</v>
      </c>
      <c r="G35">
        <v>0.7079</v>
      </c>
      <c r="H35">
        <v>0.764</v>
      </c>
      <c r="I35">
        <v>0.8066</v>
      </c>
      <c r="J35">
        <v>0.8404</v>
      </c>
      <c r="K35">
        <v>0.8678</v>
      </c>
      <c r="L35">
        <v>0.8907</v>
      </c>
      <c r="M35">
        <v>0.9099</v>
      </c>
      <c r="N35">
        <v>0.9263</v>
      </c>
      <c r="O35">
        <v>0.9405</v>
      </c>
      <c r="P35">
        <v>0.9528</v>
      </c>
      <c r="Q35">
        <v>0.9635</v>
      </c>
      <c r="R35">
        <v>0.9728</v>
      </c>
      <c r="S35">
        <v>0.9811</v>
      </c>
      <c r="T35">
        <v>0.9882</v>
      </c>
      <c r="U35">
        <v>0.9945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0.994</v>
      </c>
      <c r="AK35">
        <v>0.9813</v>
      </c>
      <c r="AL35">
        <v>0.9687</v>
      </c>
      <c r="AM35">
        <v>0.956</v>
      </c>
      <c r="AN35">
        <v>0.9434</v>
      </c>
      <c r="AO35">
        <v>0.9323</v>
      </c>
      <c r="AP35">
        <v>0.9211</v>
      </c>
      <c r="AQ35">
        <v>0.91</v>
      </c>
      <c r="AR35">
        <v>0.8988</v>
      </c>
      <c r="AS35">
        <v>0.8877</v>
      </c>
      <c r="AT35">
        <v>0.8778</v>
      </c>
      <c r="AU35">
        <v>0.8679</v>
      </c>
      <c r="AV35">
        <v>0.858</v>
      </c>
      <c r="AW35">
        <v>0.8481</v>
      </c>
      <c r="AX35">
        <v>0.8382</v>
      </c>
      <c r="AY35">
        <v>0.8293</v>
      </c>
      <c r="AZ35">
        <v>0.8205</v>
      </c>
      <c r="BA35">
        <v>0.8116</v>
      </c>
      <c r="BB35">
        <v>0.8028</v>
      </c>
      <c r="BC35">
        <v>0.7939</v>
      </c>
      <c r="BD35">
        <v>0.7859</v>
      </c>
      <c r="BE35">
        <v>0.7779</v>
      </c>
      <c r="BF35">
        <v>0.77</v>
      </c>
      <c r="BG35">
        <v>0.762</v>
      </c>
      <c r="BH35">
        <v>0.754</v>
      </c>
      <c r="BI35">
        <v>0.7468</v>
      </c>
      <c r="BJ35">
        <v>0.7396</v>
      </c>
      <c r="BK35">
        <v>0.7324</v>
      </c>
      <c r="BL35">
        <v>0.7252</v>
      </c>
      <c r="BM35">
        <v>0.718</v>
      </c>
      <c r="BN35">
        <v>0.7114</v>
      </c>
      <c r="BO35">
        <v>0.7049</v>
      </c>
      <c r="BP35">
        <v>0.6983</v>
      </c>
      <c r="BQ35">
        <v>0.6918</v>
      </c>
      <c r="BR35">
        <v>0.6852</v>
      </c>
      <c r="BS35">
        <v>0.6792</v>
      </c>
      <c r="BT35">
        <v>0.6732</v>
      </c>
      <c r="BU35">
        <v>0.6673</v>
      </c>
      <c r="BV35">
        <v>0.6613</v>
      </c>
      <c r="BW35">
        <v>0.6553</v>
      </c>
      <c r="BX35">
        <v>0.6428</v>
      </c>
      <c r="BY35">
        <v>0.6303</v>
      </c>
      <c r="BZ35">
        <v>0.6178</v>
      </c>
      <c r="CA35">
        <v>0.6053</v>
      </c>
      <c r="CB35">
        <v>0.5928</v>
      </c>
      <c r="CC35">
        <v>0.5759</v>
      </c>
      <c r="CD35">
        <v>0.5589</v>
      </c>
      <c r="CE35">
        <v>0.542</v>
      </c>
      <c r="CF35">
        <v>0.525</v>
      </c>
      <c r="CG35">
        <v>0.5081</v>
      </c>
      <c r="CH35">
        <v>0.4886</v>
      </c>
      <c r="CI35">
        <v>0.469</v>
      </c>
      <c r="CJ35">
        <v>0.4495</v>
      </c>
      <c r="CK35">
        <v>0.4299</v>
      </c>
      <c r="CL35">
        <v>0.4104</v>
      </c>
      <c r="CM35">
        <v>0.3911</v>
      </c>
      <c r="CN35">
        <v>0.3718</v>
      </c>
      <c r="CO35">
        <v>0.3524</v>
      </c>
      <c r="CP35">
        <v>0.3331</v>
      </c>
      <c r="CQ35">
        <v>0.3138</v>
      </c>
      <c r="CR35">
        <v>0.2994</v>
      </c>
      <c r="CS35">
        <v>0.285</v>
      </c>
      <c r="CT35">
        <v>0.2705</v>
      </c>
      <c r="CU35">
        <v>0.2561</v>
      </c>
      <c r="CV35">
        <v>0.2417</v>
      </c>
    </row>
    <row r="36" spans="1:100" ht="12.75">
      <c r="A36" t="s">
        <v>78</v>
      </c>
      <c r="B36" t="str">
        <f t="shared" si="0"/>
        <v>300m</v>
      </c>
      <c r="C36">
        <v>0.3</v>
      </c>
      <c r="D36">
        <v>33</v>
      </c>
      <c r="E36">
        <v>0.4912</v>
      </c>
      <c r="F36">
        <v>0.6114</v>
      </c>
      <c r="G36">
        <v>0.6884</v>
      </c>
      <c r="H36">
        <v>0.7443</v>
      </c>
      <c r="I36">
        <v>0.7876</v>
      </c>
      <c r="J36">
        <v>0.8225</v>
      </c>
      <c r="K36">
        <v>0.8514</v>
      </c>
      <c r="L36">
        <v>0.8758</v>
      </c>
      <c r="M36">
        <v>0.8967</v>
      </c>
      <c r="N36">
        <v>0.9148</v>
      </c>
      <c r="O36">
        <v>0.9306</v>
      </c>
      <c r="P36">
        <v>0.9445</v>
      </c>
      <c r="Q36">
        <v>0.9569</v>
      </c>
      <c r="R36">
        <v>0.9679</v>
      </c>
      <c r="S36">
        <v>0.9777</v>
      </c>
      <c r="T36">
        <v>0.9865</v>
      </c>
      <c r="U36">
        <v>0.9944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0.9954</v>
      </c>
      <c r="AI36">
        <v>0.9823</v>
      </c>
      <c r="AJ36">
        <v>0.9709</v>
      </c>
      <c r="AK36">
        <v>0.9594</v>
      </c>
      <c r="AL36">
        <v>0.9479</v>
      </c>
      <c r="AM36">
        <v>0.9364</v>
      </c>
      <c r="AN36">
        <v>0.925</v>
      </c>
      <c r="AO36">
        <v>0.9148</v>
      </c>
      <c r="AP36">
        <v>0.9046</v>
      </c>
      <c r="AQ36">
        <v>0.8944</v>
      </c>
      <c r="AR36">
        <v>0.8842</v>
      </c>
      <c r="AS36">
        <v>0.874</v>
      </c>
      <c r="AT36">
        <v>0.8648</v>
      </c>
      <c r="AU36">
        <v>0.8557</v>
      </c>
      <c r="AV36">
        <v>0.8466</v>
      </c>
      <c r="AW36">
        <v>0.8375</v>
      </c>
      <c r="AX36">
        <v>0.8283</v>
      </c>
      <c r="AY36">
        <v>0.8201</v>
      </c>
      <c r="AZ36">
        <v>0.8119</v>
      </c>
      <c r="BA36">
        <v>0.8037</v>
      </c>
      <c r="BB36">
        <v>0.7955</v>
      </c>
      <c r="BC36">
        <v>0.7872</v>
      </c>
      <c r="BD36">
        <v>0.7798</v>
      </c>
      <c r="BE36">
        <v>0.7723</v>
      </c>
      <c r="BF36">
        <v>0.7649</v>
      </c>
      <c r="BG36">
        <v>0.7575</v>
      </c>
      <c r="BH36">
        <v>0.75</v>
      </c>
      <c r="BI36">
        <v>0.7433</v>
      </c>
      <c r="BJ36">
        <v>0.7365</v>
      </c>
      <c r="BK36">
        <v>0.7297</v>
      </c>
      <c r="BL36">
        <v>0.7229</v>
      </c>
      <c r="BM36">
        <v>0.7162</v>
      </c>
      <c r="BN36">
        <v>0.7076</v>
      </c>
      <c r="BO36">
        <v>0.699</v>
      </c>
      <c r="BP36">
        <v>0.6904</v>
      </c>
      <c r="BQ36">
        <v>0.6818</v>
      </c>
      <c r="BR36">
        <v>0.6732</v>
      </c>
      <c r="BS36">
        <v>0.6628</v>
      </c>
      <c r="BT36">
        <v>0.6525</v>
      </c>
      <c r="BU36">
        <v>0.6422</v>
      </c>
      <c r="BV36">
        <v>0.6319</v>
      </c>
      <c r="BW36">
        <v>0.6215</v>
      </c>
      <c r="BX36">
        <v>0.6094</v>
      </c>
      <c r="BY36">
        <v>0.5973</v>
      </c>
      <c r="BZ36">
        <v>0.5851</v>
      </c>
      <c r="CA36">
        <v>0.573</v>
      </c>
      <c r="CB36">
        <v>0.5609</v>
      </c>
      <c r="CC36">
        <v>0.5457</v>
      </c>
      <c r="CD36">
        <v>0.5306</v>
      </c>
      <c r="CE36">
        <v>0.5154</v>
      </c>
      <c r="CF36">
        <v>0.5003</v>
      </c>
      <c r="CG36">
        <v>0.4851</v>
      </c>
      <c r="CH36">
        <v>0.4688</v>
      </c>
      <c r="CI36">
        <v>0.4525</v>
      </c>
      <c r="CJ36">
        <v>0.4362</v>
      </c>
      <c r="CK36">
        <v>0.4199</v>
      </c>
      <c r="CL36">
        <v>0.4036</v>
      </c>
      <c r="CM36">
        <v>0.386</v>
      </c>
      <c r="CN36">
        <v>0.3684</v>
      </c>
      <c r="CO36">
        <v>0.3508</v>
      </c>
      <c r="CP36">
        <v>0.3332</v>
      </c>
      <c r="CQ36">
        <v>0.3156</v>
      </c>
      <c r="CR36">
        <v>0.3008</v>
      </c>
      <c r="CS36">
        <v>0.2861</v>
      </c>
      <c r="CT36">
        <v>0.2712</v>
      </c>
      <c r="CU36">
        <v>0.2565</v>
      </c>
      <c r="CV36">
        <v>0.2417</v>
      </c>
    </row>
    <row r="37" spans="1:100" ht="12.75">
      <c r="A37" t="s">
        <v>79</v>
      </c>
      <c r="B37" t="str">
        <f t="shared" si="0"/>
        <v>400m</v>
      </c>
      <c r="C37">
        <v>0.4</v>
      </c>
      <c r="D37">
        <v>47.6</v>
      </c>
      <c r="E37">
        <v>0.4819</v>
      </c>
      <c r="F37">
        <v>0.5939</v>
      </c>
      <c r="G37">
        <v>0.6688</v>
      </c>
      <c r="H37">
        <v>0.7246</v>
      </c>
      <c r="I37">
        <v>0.7686</v>
      </c>
      <c r="J37">
        <v>0.8047</v>
      </c>
      <c r="K37">
        <v>0.8351</v>
      </c>
      <c r="L37">
        <v>0.8609</v>
      </c>
      <c r="M37">
        <v>0.8835</v>
      </c>
      <c r="N37">
        <v>0.9032</v>
      </c>
      <c r="O37">
        <v>0.9207</v>
      </c>
      <c r="P37">
        <v>0.9363</v>
      </c>
      <c r="Q37">
        <v>0.9503</v>
      </c>
      <c r="R37">
        <v>0.963</v>
      </c>
      <c r="S37">
        <v>0.9744</v>
      </c>
      <c r="T37">
        <v>0.9848</v>
      </c>
      <c r="U37">
        <v>0.9943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0.9927</v>
      </c>
      <c r="AG37">
        <v>0.9811</v>
      </c>
      <c r="AH37">
        <v>0.9696</v>
      </c>
      <c r="AI37">
        <v>0.958</v>
      </c>
      <c r="AJ37">
        <v>0.9477</v>
      </c>
      <c r="AK37">
        <v>0.9374</v>
      </c>
      <c r="AL37">
        <v>0.9271</v>
      </c>
      <c r="AM37">
        <v>0.9168</v>
      </c>
      <c r="AN37">
        <v>0.9065</v>
      </c>
      <c r="AO37">
        <v>0.8972</v>
      </c>
      <c r="AP37">
        <v>0.888</v>
      </c>
      <c r="AQ37">
        <v>0.8787</v>
      </c>
      <c r="AR37">
        <v>0.8695</v>
      </c>
      <c r="AS37">
        <v>0.8602</v>
      </c>
      <c r="AT37">
        <v>0.8518</v>
      </c>
      <c r="AU37">
        <v>0.8435</v>
      </c>
      <c r="AV37">
        <v>0.8351</v>
      </c>
      <c r="AW37">
        <v>0.8268</v>
      </c>
      <c r="AX37">
        <v>0.8184</v>
      </c>
      <c r="AY37">
        <v>0.8108</v>
      </c>
      <c r="AZ37">
        <v>0.8032</v>
      </c>
      <c r="BA37">
        <v>0.7957</v>
      </c>
      <c r="BB37">
        <v>0.7881</v>
      </c>
      <c r="BC37">
        <v>0.7805</v>
      </c>
      <c r="BD37">
        <v>0.7736</v>
      </c>
      <c r="BE37">
        <v>0.7667</v>
      </c>
      <c r="BF37">
        <v>0.7598</v>
      </c>
      <c r="BG37">
        <v>0.7529</v>
      </c>
      <c r="BH37">
        <v>0.746</v>
      </c>
      <c r="BI37">
        <v>0.7397</v>
      </c>
      <c r="BJ37">
        <v>0.7333</v>
      </c>
      <c r="BK37">
        <v>0.727</v>
      </c>
      <c r="BL37">
        <v>0.7206</v>
      </c>
      <c r="BM37">
        <v>0.7143</v>
      </c>
      <c r="BN37">
        <v>0.7037</v>
      </c>
      <c r="BO37">
        <v>0.693</v>
      </c>
      <c r="BP37">
        <v>0.6824</v>
      </c>
      <c r="BQ37">
        <v>0.6717</v>
      </c>
      <c r="BR37">
        <v>0.6611</v>
      </c>
      <c r="BS37">
        <v>0.6464</v>
      </c>
      <c r="BT37">
        <v>0.6317</v>
      </c>
      <c r="BU37">
        <v>0.6171</v>
      </c>
      <c r="BV37">
        <v>0.6024</v>
      </c>
      <c r="BW37">
        <v>0.5877</v>
      </c>
      <c r="BX37">
        <v>0.5759</v>
      </c>
      <c r="BY37">
        <v>0.5642</v>
      </c>
      <c r="BZ37">
        <v>0.5524</v>
      </c>
      <c r="CA37">
        <v>0.5407</v>
      </c>
      <c r="CB37">
        <v>0.5289</v>
      </c>
      <c r="CC37">
        <v>0.5155</v>
      </c>
      <c r="CD37">
        <v>0.5022</v>
      </c>
      <c r="CE37">
        <v>0.4888</v>
      </c>
      <c r="CF37">
        <v>0.4755</v>
      </c>
      <c r="CG37">
        <v>0.4621</v>
      </c>
      <c r="CH37">
        <v>0.449</v>
      </c>
      <c r="CI37">
        <v>0.4359</v>
      </c>
      <c r="CJ37">
        <v>0.4229</v>
      </c>
      <c r="CK37">
        <v>0.4098</v>
      </c>
      <c r="CL37">
        <v>0.3967</v>
      </c>
      <c r="CM37">
        <v>0.3808</v>
      </c>
      <c r="CN37">
        <v>0.3649</v>
      </c>
      <c r="CO37">
        <v>0.3491</v>
      </c>
      <c r="CP37">
        <v>0.3332</v>
      </c>
      <c r="CQ37">
        <v>0.3173</v>
      </c>
      <c r="CR37">
        <v>0.3022</v>
      </c>
      <c r="CS37">
        <v>0.2871</v>
      </c>
      <c r="CT37">
        <v>0.2719</v>
      </c>
      <c r="CU37">
        <v>0.2568</v>
      </c>
      <c r="CV37">
        <v>0.2417</v>
      </c>
    </row>
    <row r="38" spans="1:100" ht="12.75">
      <c r="A38" t="s">
        <v>80</v>
      </c>
      <c r="B38" t="str">
        <f t="shared" si="0"/>
        <v>500m</v>
      </c>
      <c r="C38">
        <v>0.5</v>
      </c>
      <c r="D38">
        <v>63.7</v>
      </c>
      <c r="E38">
        <v>0.5111</v>
      </c>
      <c r="F38">
        <v>0.6116</v>
      </c>
      <c r="G38">
        <v>0.681</v>
      </c>
      <c r="H38">
        <v>0.734</v>
      </c>
      <c r="I38">
        <v>0.7765</v>
      </c>
      <c r="J38">
        <v>0.8117</v>
      </c>
      <c r="K38">
        <v>0.8415</v>
      </c>
      <c r="L38">
        <v>0.867</v>
      </c>
      <c r="M38">
        <v>0.8892</v>
      </c>
      <c r="N38">
        <v>0.9086</v>
      </c>
      <c r="O38">
        <v>0.9257</v>
      </c>
      <c r="P38">
        <v>0.9408</v>
      </c>
      <c r="Q38">
        <v>0.9542</v>
      </c>
      <c r="R38">
        <v>0.9661</v>
      </c>
      <c r="S38">
        <v>0.9767</v>
      </c>
      <c r="T38">
        <v>0.9862</v>
      </c>
      <c r="U38">
        <v>0.9947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0.9954</v>
      </c>
      <c r="AH38">
        <v>0.9843</v>
      </c>
      <c r="AI38">
        <v>0.973</v>
      </c>
      <c r="AJ38">
        <v>0.963</v>
      </c>
      <c r="AK38">
        <v>0.953</v>
      </c>
      <c r="AL38">
        <v>0.943</v>
      </c>
      <c r="AM38">
        <v>0.933</v>
      </c>
      <c r="AN38">
        <v>0.9229</v>
      </c>
      <c r="AO38">
        <v>0.9139</v>
      </c>
      <c r="AP38">
        <v>0.9049</v>
      </c>
      <c r="AQ38">
        <v>0.8958</v>
      </c>
      <c r="AR38">
        <v>0.8868</v>
      </c>
      <c r="AS38">
        <v>0.8777</v>
      </c>
      <c r="AT38">
        <v>0.8695</v>
      </c>
      <c r="AU38">
        <v>0.8614</v>
      </c>
      <c r="AV38">
        <v>0.8531</v>
      </c>
      <c r="AW38">
        <v>0.845</v>
      </c>
      <c r="AX38">
        <v>0.8368</v>
      </c>
      <c r="AY38">
        <v>0.8283</v>
      </c>
      <c r="AZ38">
        <v>0.8197</v>
      </c>
      <c r="BA38">
        <v>0.8113</v>
      </c>
      <c r="BB38">
        <v>0.8028</v>
      </c>
      <c r="BC38">
        <v>0.7943</v>
      </c>
      <c r="BD38">
        <v>0.7862</v>
      </c>
      <c r="BE38">
        <v>0.7781</v>
      </c>
      <c r="BF38">
        <v>0.77</v>
      </c>
      <c r="BG38">
        <v>0.7618</v>
      </c>
      <c r="BH38">
        <v>0.7537</v>
      </c>
      <c r="BI38">
        <v>0.7453</v>
      </c>
      <c r="BJ38">
        <v>0.7368</v>
      </c>
      <c r="BK38">
        <v>0.7284</v>
      </c>
      <c r="BL38">
        <v>0.7199</v>
      </c>
      <c r="BM38">
        <v>0.7114</v>
      </c>
      <c r="BN38">
        <v>0.7001</v>
      </c>
      <c r="BO38">
        <v>0.6887</v>
      </c>
      <c r="BP38">
        <v>0.6774</v>
      </c>
      <c r="BQ38">
        <v>0.666</v>
      </c>
      <c r="BR38">
        <v>0.6547</v>
      </c>
      <c r="BS38">
        <v>0.6399</v>
      </c>
      <c r="BT38">
        <v>0.6251</v>
      </c>
      <c r="BU38">
        <v>0.6104</v>
      </c>
      <c r="BV38">
        <v>0.5956</v>
      </c>
      <c r="BW38">
        <v>0.5809</v>
      </c>
      <c r="BX38">
        <v>0.5687</v>
      </c>
      <c r="BY38">
        <v>0.5566</v>
      </c>
      <c r="BZ38">
        <v>0.5444</v>
      </c>
      <c r="CA38">
        <v>0.5323</v>
      </c>
      <c r="CB38">
        <v>0.5201</v>
      </c>
      <c r="CC38">
        <v>0.5068</v>
      </c>
      <c r="CD38">
        <v>0.4937</v>
      </c>
      <c r="CE38">
        <v>0.4804</v>
      </c>
      <c r="CF38">
        <v>0.4672</v>
      </c>
      <c r="CG38">
        <v>0.454</v>
      </c>
      <c r="CH38">
        <v>0.4411</v>
      </c>
      <c r="CI38">
        <v>0.4281</v>
      </c>
      <c r="CJ38">
        <v>0.4153</v>
      </c>
      <c r="CK38">
        <v>0.4024</v>
      </c>
      <c r="CL38">
        <v>0.3895</v>
      </c>
      <c r="CM38">
        <v>0.3743</v>
      </c>
      <c r="CN38">
        <v>0.3592</v>
      </c>
      <c r="CO38">
        <v>0.3442</v>
      </c>
      <c r="CP38">
        <v>0.329</v>
      </c>
      <c r="CQ38">
        <v>0.3139</v>
      </c>
      <c r="CR38">
        <v>0.2995</v>
      </c>
      <c r="CS38">
        <v>0.2851</v>
      </c>
      <c r="CT38">
        <v>0.2706</v>
      </c>
      <c r="CU38">
        <v>0.2561</v>
      </c>
      <c r="CV38">
        <v>0.2417</v>
      </c>
    </row>
    <row r="39" spans="1:100" ht="12.75">
      <c r="A39" t="s">
        <v>81</v>
      </c>
      <c r="B39" t="str">
        <f t="shared" si="0"/>
        <v>600m</v>
      </c>
      <c r="C39">
        <v>0.6</v>
      </c>
      <c r="D39">
        <v>80</v>
      </c>
      <c r="E39">
        <v>0.5404</v>
      </c>
      <c r="F39">
        <v>0.6292</v>
      </c>
      <c r="G39">
        <v>0.6933</v>
      </c>
      <c r="H39">
        <v>0.7434</v>
      </c>
      <c r="I39">
        <v>0.7844</v>
      </c>
      <c r="J39">
        <v>0.8187</v>
      </c>
      <c r="K39">
        <v>0.8479</v>
      </c>
      <c r="L39">
        <v>0.8731</v>
      </c>
      <c r="M39">
        <v>0.8949</v>
      </c>
      <c r="N39">
        <v>0.914</v>
      </c>
      <c r="O39">
        <v>0.9306</v>
      </c>
      <c r="P39">
        <v>0.9452</v>
      </c>
      <c r="Q39">
        <v>0.958</v>
      </c>
      <c r="R39">
        <v>0.9692</v>
      </c>
      <c r="S39">
        <v>0.979</v>
      </c>
      <c r="T39">
        <v>0.9876</v>
      </c>
      <c r="U39">
        <v>0.995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0.9989</v>
      </c>
      <c r="AI39">
        <v>0.9881</v>
      </c>
      <c r="AJ39">
        <v>0.9783</v>
      </c>
      <c r="AK39">
        <v>0.9686</v>
      </c>
      <c r="AL39">
        <v>0.9589</v>
      </c>
      <c r="AM39">
        <v>0.9491</v>
      </c>
      <c r="AN39">
        <v>0.9394</v>
      </c>
      <c r="AO39">
        <v>0.9305</v>
      </c>
      <c r="AP39">
        <v>0.9217</v>
      </c>
      <c r="AQ39">
        <v>0.9129</v>
      </c>
      <c r="AR39">
        <v>0.9041</v>
      </c>
      <c r="AS39">
        <v>0.8953</v>
      </c>
      <c r="AT39">
        <v>0.8872</v>
      </c>
      <c r="AU39">
        <v>0.8792</v>
      </c>
      <c r="AV39">
        <v>0.8712</v>
      </c>
      <c r="AW39">
        <v>0.8632</v>
      </c>
      <c r="AX39">
        <v>0.8551</v>
      </c>
      <c r="AY39">
        <v>0.8457</v>
      </c>
      <c r="AZ39">
        <v>0.8363</v>
      </c>
      <c r="BA39">
        <v>0.8269</v>
      </c>
      <c r="BB39">
        <v>0.8175</v>
      </c>
      <c r="BC39">
        <v>0.8081</v>
      </c>
      <c r="BD39">
        <v>0.7988</v>
      </c>
      <c r="BE39">
        <v>0.7894</v>
      </c>
      <c r="BF39">
        <v>0.7801</v>
      </c>
      <c r="BG39">
        <v>0.7708</v>
      </c>
      <c r="BH39">
        <v>0.7615</v>
      </c>
      <c r="BI39">
        <v>0.7509</v>
      </c>
      <c r="BJ39">
        <v>0.7403</v>
      </c>
      <c r="BK39">
        <v>0.7297</v>
      </c>
      <c r="BL39">
        <v>0.7191</v>
      </c>
      <c r="BM39">
        <v>0.7086</v>
      </c>
      <c r="BN39">
        <v>0.6965</v>
      </c>
      <c r="BO39">
        <v>0.6845</v>
      </c>
      <c r="BP39">
        <v>0.6724</v>
      </c>
      <c r="BQ39">
        <v>0.6604</v>
      </c>
      <c r="BR39">
        <v>0.6483</v>
      </c>
      <c r="BS39">
        <v>0.6335</v>
      </c>
      <c r="BT39">
        <v>0.6186</v>
      </c>
      <c r="BU39">
        <v>0.6038</v>
      </c>
      <c r="BV39">
        <v>0.5889</v>
      </c>
      <c r="BW39">
        <v>0.574</v>
      </c>
      <c r="BX39">
        <v>0.5615</v>
      </c>
      <c r="BY39">
        <v>0.5489</v>
      </c>
      <c r="BZ39">
        <v>0.5364</v>
      </c>
      <c r="CA39">
        <v>0.5238</v>
      </c>
      <c r="CB39">
        <v>0.5113</v>
      </c>
      <c r="CC39">
        <v>0.4982</v>
      </c>
      <c r="CD39">
        <v>0.4851</v>
      </c>
      <c r="CE39">
        <v>0.472</v>
      </c>
      <c r="CF39">
        <v>0.459</v>
      </c>
      <c r="CG39">
        <v>0.4459</v>
      </c>
      <c r="CH39">
        <v>0.4331</v>
      </c>
      <c r="CI39">
        <v>0.4204</v>
      </c>
      <c r="CJ39">
        <v>0.4077</v>
      </c>
      <c r="CK39">
        <v>0.395</v>
      </c>
      <c r="CL39">
        <v>0.3822</v>
      </c>
      <c r="CM39">
        <v>0.3679</v>
      </c>
      <c r="CN39">
        <v>0.3535</v>
      </c>
      <c r="CO39">
        <v>0.3392</v>
      </c>
      <c r="CP39">
        <v>0.3249</v>
      </c>
      <c r="CQ39">
        <v>0.3105</v>
      </c>
      <c r="CR39">
        <v>0.2968</v>
      </c>
      <c r="CS39">
        <v>0.283</v>
      </c>
      <c r="CT39">
        <v>0.2692</v>
      </c>
      <c r="CU39">
        <v>0.2555</v>
      </c>
      <c r="CV39">
        <v>0.2417</v>
      </c>
    </row>
    <row r="40" spans="1:100" ht="12.75">
      <c r="A40" t="s">
        <v>82</v>
      </c>
      <c r="B40" t="str">
        <f t="shared" si="0"/>
        <v>800m</v>
      </c>
      <c r="C40">
        <v>0.8</v>
      </c>
      <c r="D40">
        <v>113.28</v>
      </c>
      <c r="E40">
        <v>0.5989</v>
      </c>
      <c r="F40">
        <v>0.6645</v>
      </c>
      <c r="G40">
        <v>0.7177</v>
      </c>
      <c r="H40">
        <v>0.7622</v>
      </c>
      <c r="I40">
        <v>0.8001</v>
      </c>
      <c r="J40">
        <v>0.8327</v>
      </c>
      <c r="K40">
        <v>0.8609</v>
      </c>
      <c r="L40">
        <v>0.8853</v>
      </c>
      <c r="M40">
        <v>0.9064</v>
      </c>
      <c r="N40">
        <v>0.9247</v>
      </c>
      <c r="O40">
        <v>0.9406</v>
      </c>
      <c r="P40">
        <v>0.9541</v>
      </c>
      <c r="Q40">
        <v>0.9656</v>
      </c>
      <c r="R40">
        <v>0.9755</v>
      </c>
      <c r="S40">
        <v>0.9836</v>
      </c>
      <c r="T40">
        <v>0.9903</v>
      </c>
      <c r="U40">
        <v>0.9957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0.9997</v>
      </c>
      <c r="AL40">
        <v>0.9906</v>
      </c>
      <c r="AM40">
        <v>0.9814</v>
      </c>
      <c r="AN40">
        <v>0.9722</v>
      </c>
      <c r="AO40">
        <v>0.9638</v>
      </c>
      <c r="AP40">
        <v>0.9554</v>
      </c>
      <c r="AQ40">
        <v>0.9471</v>
      </c>
      <c r="AR40">
        <v>0.9387</v>
      </c>
      <c r="AS40">
        <v>0.9303</v>
      </c>
      <c r="AT40">
        <v>0.9226</v>
      </c>
      <c r="AU40">
        <v>0.9149</v>
      </c>
      <c r="AV40">
        <v>0.9072</v>
      </c>
      <c r="AW40">
        <v>0.8995</v>
      </c>
      <c r="AX40">
        <v>0.8918</v>
      </c>
      <c r="AY40">
        <v>0.8806</v>
      </c>
      <c r="AZ40">
        <v>0.8693</v>
      </c>
      <c r="BA40">
        <v>0.8581</v>
      </c>
      <c r="BB40">
        <v>0.8468</v>
      </c>
      <c r="BC40">
        <v>0.8356</v>
      </c>
      <c r="BD40">
        <v>0.8239</v>
      </c>
      <c r="BE40">
        <v>0.8121</v>
      </c>
      <c r="BF40">
        <v>0.8004</v>
      </c>
      <c r="BG40">
        <v>0.7886</v>
      </c>
      <c r="BH40">
        <v>0.7769</v>
      </c>
      <c r="BI40">
        <v>0.7621</v>
      </c>
      <c r="BJ40">
        <v>0.7473</v>
      </c>
      <c r="BK40">
        <v>0.7324</v>
      </c>
      <c r="BL40">
        <v>0.7176</v>
      </c>
      <c r="BM40">
        <v>0.7028</v>
      </c>
      <c r="BN40">
        <v>0.6893</v>
      </c>
      <c r="BO40">
        <v>0.6759</v>
      </c>
      <c r="BP40">
        <v>0.6624</v>
      </c>
      <c r="BQ40">
        <v>0.649</v>
      </c>
      <c r="BR40">
        <v>0.6355</v>
      </c>
      <c r="BS40">
        <v>0.6205</v>
      </c>
      <c r="BT40">
        <v>0.6054</v>
      </c>
      <c r="BU40">
        <v>0.5904</v>
      </c>
      <c r="BV40">
        <v>0.5753</v>
      </c>
      <c r="BW40">
        <v>0.5603</v>
      </c>
      <c r="BX40">
        <v>0.547</v>
      </c>
      <c r="BY40">
        <v>0.5336</v>
      </c>
      <c r="BZ40">
        <v>0.5203</v>
      </c>
      <c r="CA40">
        <v>0.5069</v>
      </c>
      <c r="CB40">
        <v>0.4936</v>
      </c>
      <c r="CC40">
        <v>0.4808</v>
      </c>
      <c r="CD40">
        <v>0.468</v>
      </c>
      <c r="CE40">
        <v>0.4552</v>
      </c>
      <c r="CF40">
        <v>0.4424</v>
      </c>
      <c r="CG40">
        <v>0.4296</v>
      </c>
      <c r="CH40">
        <v>0.4172</v>
      </c>
      <c r="CI40">
        <v>0.4048</v>
      </c>
      <c r="CJ40">
        <v>0.3925</v>
      </c>
      <c r="CK40">
        <v>0.3801</v>
      </c>
      <c r="CL40">
        <v>0.3677</v>
      </c>
      <c r="CM40">
        <v>0.3549</v>
      </c>
      <c r="CN40">
        <v>0.3421</v>
      </c>
      <c r="CO40">
        <v>0.3293</v>
      </c>
      <c r="CP40">
        <v>0.3165</v>
      </c>
      <c r="CQ40">
        <v>0.3037</v>
      </c>
      <c r="CR40">
        <v>0.2913</v>
      </c>
      <c r="CS40">
        <v>0.2789</v>
      </c>
      <c r="CT40">
        <v>0.2665</v>
      </c>
      <c r="CU40">
        <v>0.2541</v>
      </c>
      <c r="CV40">
        <v>0.2417</v>
      </c>
    </row>
    <row r="41" spans="1:100" ht="12.75">
      <c r="A41" t="s">
        <v>83</v>
      </c>
      <c r="B41" t="str">
        <f t="shared" si="0"/>
        <v>1000m</v>
      </c>
      <c r="C41">
        <v>1</v>
      </c>
      <c r="D41">
        <v>146.5</v>
      </c>
      <c r="E41">
        <v>0.6157</v>
      </c>
      <c r="F41">
        <v>0.6699</v>
      </c>
      <c r="G41">
        <v>0.7185</v>
      </c>
      <c r="H41">
        <v>0.7623</v>
      </c>
      <c r="I41">
        <v>0.8016</v>
      </c>
      <c r="J41">
        <v>0.8367</v>
      </c>
      <c r="K41">
        <v>0.8676</v>
      </c>
      <c r="L41">
        <v>0.8947</v>
      </c>
      <c r="M41">
        <v>0.918</v>
      </c>
      <c r="N41">
        <v>0.9379</v>
      </c>
      <c r="O41">
        <v>0.9545</v>
      </c>
      <c r="P41">
        <v>0.9681</v>
      </c>
      <c r="Q41">
        <v>0.9792</v>
      </c>
      <c r="R41">
        <v>0.9879</v>
      </c>
      <c r="S41">
        <v>0.9946</v>
      </c>
      <c r="T41">
        <v>0.9997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0.9996</v>
      </c>
      <c r="AK41">
        <v>0.9912</v>
      </c>
      <c r="AL41">
        <v>0.9827</v>
      </c>
      <c r="AM41">
        <v>0.9738</v>
      </c>
      <c r="AN41">
        <v>0.9647</v>
      </c>
      <c r="AO41">
        <v>0.9559</v>
      </c>
      <c r="AP41">
        <v>0.9469</v>
      </c>
      <c r="AQ41">
        <v>0.938</v>
      </c>
      <c r="AR41">
        <v>0.9289</v>
      </c>
      <c r="AS41">
        <v>0.9198</v>
      </c>
      <c r="AT41">
        <v>0.9113</v>
      </c>
      <c r="AU41">
        <v>0.9028</v>
      </c>
      <c r="AV41">
        <v>0.8942</v>
      </c>
      <c r="AW41">
        <v>0.8856</v>
      </c>
      <c r="AX41">
        <v>0.8771</v>
      </c>
      <c r="AY41">
        <v>0.8661</v>
      </c>
      <c r="AZ41">
        <v>0.8549</v>
      </c>
      <c r="BA41">
        <v>0.8439</v>
      </c>
      <c r="BB41">
        <v>0.8327</v>
      </c>
      <c r="BC41">
        <v>0.8217</v>
      </c>
      <c r="BD41">
        <v>0.8103</v>
      </c>
      <c r="BE41">
        <v>0.7988</v>
      </c>
      <c r="BF41">
        <v>0.7874</v>
      </c>
      <c r="BG41">
        <v>0.7759</v>
      </c>
      <c r="BH41">
        <v>0.7645</v>
      </c>
      <c r="BI41">
        <v>0.7509</v>
      </c>
      <c r="BJ41">
        <v>0.7373</v>
      </c>
      <c r="BK41">
        <v>0.7236</v>
      </c>
      <c r="BL41">
        <v>0.7099</v>
      </c>
      <c r="BM41">
        <v>0.6963</v>
      </c>
      <c r="BN41">
        <v>0.6836</v>
      </c>
      <c r="BO41">
        <v>0.671</v>
      </c>
      <c r="BP41">
        <v>0.6583</v>
      </c>
      <c r="BQ41">
        <v>0.6457</v>
      </c>
      <c r="BR41">
        <v>0.633</v>
      </c>
      <c r="BS41">
        <v>0.6192</v>
      </c>
      <c r="BT41">
        <v>0.6054</v>
      </c>
      <c r="BU41">
        <v>0.5916</v>
      </c>
      <c r="BV41">
        <v>0.5778</v>
      </c>
      <c r="BW41">
        <v>0.564</v>
      </c>
      <c r="BX41">
        <v>0.5515</v>
      </c>
      <c r="BY41">
        <v>0.5389</v>
      </c>
      <c r="BZ41">
        <v>0.5263</v>
      </c>
      <c r="CA41">
        <v>0.5137</v>
      </c>
      <c r="CB41">
        <v>0.5011</v>
      </c>
      <c r="CC41">
        <v>0.4888</v>
      </c>
      <c r="CD41">
        <v>0.4761</v>
      </c>
      <c r="CE41">
        <v>0.463</v>
      </c>
      <c r="CF41">
        <v>0.4496</v>
      </c>
      <c r="CG41">
        <v>0.4359</v>
      </c>
      <c r="CH41">
        <v>0.4221</v>
      </c>
      <c r="CI41">
        <v>0.4079</v>
      </c>
      <c r="CJ41">
        <v>0.3935</v>
      </c>
      <c r="CK41">
        <v>0.3787</v>
      </c>
      <c r="CL41">
        <v>0.3635</v>
      </c>
      <c r="CM41">
        <v>0.3478</v>
      </c>
      <c r="CN41">
        <v>0.3316</v>
      </c>
      <c r="CO41">
        <v>0.3151</v>
      </c>
      <c r="CP41">
        <v>0.2983</v>
      </c>
      <c r="CQ41">
        <v>0.2811</v>
      </c>
      <c r="CR41">
        <v>0.2639</v>
      </c>
      <c r="CS41">
        <v>0.2464</v>
      </c>
      <c r="CT41">
        <v>0.2284</v>
      </c>
      <c r="CU41">
        <v>0.2102</v>
      </c>
      <c r="CV41">
        <v>0.1916</v>
      </c>
    </row>
    <row r="42" spans="1:100" ht="12.75">
      <c r="A42" t="s">
        <v>84</v>
      </c>
      <c r="B42" t="str">
        <f t="shared" si="0"/>
        <v>1500m</v>
      </c>
      <c r="C42">
        <v>1.5</v>
      </c>
      <c r="D42">
        <v>232.47</v>
      </c>
      <c r="E42">
        <v>0.725</v>
      </c>
      <c r="F42">
        <v>0.7579</v>
      </c>
      <c r="G42">
        <v>0.7886</v>
      </c>
      <c r="H42">
        <v>0.8171</v>
      </c>
      <c r="I42">
        <v>0.8434</v>
      </c>
      <c r="J42">
        <v>0.8675</v>
      </c>
      <c r="K42">
        <v>0.8894</v>
      </c>
      <c r="L42">
        <v>0.9091</v>
      </c>
      <c r="M42">
        <v>0.9266</v>
      </c>
      <c r="N42">
        <v>0.9419</v>
      </c>
      <c r="O42">
        <v>0.955</v>
      </c>
      <c r="P42">
        <v>0.967</v>
      </c>
      <c r="Q42">
        <v>0.979</v>
      </c>
      <c r="R42">
        <v>0.9893</v>
      </c>
      <c r="S42">
        <v>0.9961</v>
      </c>
      <c r="T42">
        <v>0.9996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0.9998</v>
      </c>
      <c r="AD42">
        <v>0.9989</v>
      </c>
      <c r="AE42">
        <v>0.9971</v>
      </c>
      <c r="AF42">
        <v>0.9946</v>
      </c>
      <c r="AG42">
        <v>0.9913</v>
      </c>
      <c r="AH42">
        <v>0.9871</v>
      </c>
      <c r="AI42">
        <v>0.9822</v>
      </c>
      <c r="AJ42">
        <v>0.9765</v>
      </c>
      <c r="AK42">
        <v>0.9701</v>
      </c>
      <c r="AL42">
        <v>0.9628</v>
      </c>
      <c r="AM42">
        <v>0.9547</v>
      </c>
      <c r="AN42">
        <v>0.9459</v>
      </c>
      <c r="AO42">
        <v>0.9362</v>
      </c>
      <c r="AP42">
        <v>0.9258</v>
      </c>
      <c r="AQ42">
        <v>0.9151</v>
      </c>
      <c r="AR42">
        <v>0.9044</v>
      </c>
      <c r="AS42">
        <v>0.8937</v>
      </c>
      <c r="AT42">
        <v>0.8831</v>
      </c>
      <c r="AU42">
        <v>0.8724</v>
      </c>
      <c r="AV42">
        <v>0.8617</v>
      </c>
      <c r="AW42">
        <v>0.851</v>
      </c>
      <c r="AX42">
        <v>0.8403</v>
      </c>
      <c r="AY42">
        <v>0.8297</v>
      </c>
      <c r="AZ42">
        <v>0.819</v>
      </c>
      <c r="BA42">
        <v>0.8083</v>
      </c>
      <c r="BB42">
        <v>0.7976</v>
      </c>
      <c r="BC42">
        <v>0.7869</v>
      </c>
      <c r="BD42">
        <v>0.7763</v>
      </c>
      <c r="BE42">
        <v>0.7656</v>
      </c>
      <c r="BF42">
        <v>0.7549</v>
      </c>
      <c r="BG42">
        <v>0.7442</v>
      </c>
      <c r="BH42">
        <v>0.7335</v>
      </c>
      <c r="BI42">
        <v>0.7229</v>
      </c>
      <c r="BJ42">
        <v>0.7122</v>
      </c>
      <c r="BK42">
        <v>0.7015</v>
      </c>
      <c r="BL42">
        <v>0.6908</v>
      </c>
      <c r="BM42">
        <v>0.6801</v>
      </c>
      <c r="BN42">
        <v>0.6695</v>
      </c>
      <c r="BO42">
        <v>0.6588</v>
      </c>
      <c r="BP42">
        <v>0.6481</v>
      </c>
      <c r="BQ42">
        <v>0.6374</v>
      </c>
      <c r="BR42">
        <v>0.6267</v>
      </c>
      <c r="BS42">
        <v>0.6161</v>
      </c>
      <c r="BT42">
        <v>0.6054</v>
      </c>
      <c r="BU42">
        <v>0.5947</v>
      </c>
      <c r="BV42">
        <v>0.584</v>
      </c>
      <c r="BW42">
        <v>0.5733</v>
      </c>
      <c r="BX42">
        <v>0.5627</v>
      </c>
      <c r="BY42">
        <v>0.552</v>
      </c>
      <c r="BZ42">
        <v>0.5413</v>
      </c>
      <c r="CA42">
        <v>0.5306</v>
      </c>
      <c r="CB42">
        <v>0.5199</v>
      </c>
      <c r="CC42">
        <v>0.5087</v>
      </c>
      <c r="CD42">
        <v>0.4962</v>
      </c>
      <c r="CE42">
        <v>0.4825</v>
      </c>
      <c r="CF42">
        <v>0.4676</v>
      </c>
      <c r="CG42">
        <v>0.4515</v>
      </c>
      <c r="CH42">
        <v>0.4343</v>
      </c>
      <c r="CI42">
        <v>0.4158</v>
      </c>
      <c r="CJ42">
        <v>0.3961</v>
      </c>
      <c r="CK42">
        <v>0.3752</v>
      </c>
      <c r="CL42">
        <v>0.3531</v>
      </c>
      <c r="CM42">
        <v>0.3299</v>
      </c>
      <c r="CN42">
        <v>0.3054</v>
      </c>
      <c r="CO42">
        <v>0.2797</v>
      </c>
      <c r="CP42">
        <v>0.2528</v>
      </c>
      <c r="CQ42">
        <v>0.2247</v>
      </c>
      <c r="CR42">
        <v>0.1955</v>
      </c>
      <c r="CS42">
        <v>0.165</v>
      </c>
      <c r="CT42">
        <v>0.1333</v>
      </c>
      <c r="CU42">
        <v>0.1004</v>
      </c>
      <c r="CV42">
        <v>0.0663</v>
      </c>
    </row>
    <row r="43" spans="1:100" ht="12.75">
      <c r="A43" t="s">
        <v>85</v>
      </c>
      <c r="B43" t="s">
        <v>148</v>
      </c>
      <c r="C43">
        <v>1.609</v>
      </c>
      <c r="D43">
        <v>251.6</v>
      </c>
      <c r="E43">
        <v>0.725</v>
      </c>
      <c r="F43">
        <v>0.7579</v>
      </c>
      <c r="G43">
        <v>0.7886</v>
      </c>
      <c r="H43">
        <v>0.8171</v>
      </c>
      <c r="I43">
        <v>0.8434</v>
      </c>
      <c r="J43">
        <v>0.8675</v>
      </c>
      <c r="K43">
        <v>0.8894</v>
      </c>
      <c r="L43">
        <v>0.9091</v>
      </c>
      <c r="M43">
        <v>0.9266</v>
      </c>
      <c r="N43">
        <v>0.9419</v>
      </c>
      <c r="O43">
        <v>0.955</v>
      </c>
      <c r="P43">
        <v>0.967</v>
      </c>
      <c r="Q43">
        <v>0.979</v>
      </c>
      <c r="R43">
        <v>0.9893</v>
      </c>
      <c r="S43">
        <v>0.9961</v>
      </c>
      <c r="T43">
        <v>0.9996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0.9998</v>
      </c>
      <c r="AD43">
        <v>0.9989</v>
      </c>
      <c r="AE43">
        <v>0.9972</v>
      </c>
      <c r="AF43">
        <v>0.9948</v>
      </c>
      <c r="AG43">
        <v>0.9915</v>
      </c>
      <c r="AH43">
        <v>0.9875</v>
      </c>
      <c r="AI43">
        <v>0.9827</v>
      </c>
      <c r="AJ43">
        <v>0.9771</v>
      </c>
      <c r="AK43">
        <v>0.9707</v>
      </c>
      <c r="AL43">
        <v>0.9636</v>
      </c>
      <c r="AM43">
        <v>0.9557</v>
      </c>
      <c r="AN43">
        <v>0.9469</v>
      </c>
      <c r="AO43">
        <v>0.9375</v>
      </c>
      <c r="AP43">
        <v>0.9272</v>
      </c>
      <c r="AQ43">
        <v>0.9165</v>
      </c>
      <c r="AR43">
        <v>0.9058</v>
      </c>
      <c r="AS43">
        <v>0.8951</v>
      </c>
      <c r="AT43">
        <v>0.8844</v>
      </c>
      <c r="AU43">
        <v>0.8737</v>
      </c>
      <c r="AV43">
        <v>0.863</v>
      </c>
      <c r="AW43">
        <v>0.8523</v>
      </c>
      <c r="AX43">
        <v>0.8416</v>
      </c>
      <c r="AY43">
        <v>0.8309</v>
      </c>
      <c r="AZ43">
        <v>0.8202</v>
      </c>
      <c r="BA43">
        <v>0.8095</v>
      </c>
      <c r="BB43">
        <v>0.7988</v>
      </c>
      <c r="BC43">
        <v>0.7881</v>
      </c>
      <c r="BD43">
        <v>0.7774</v>
      </c>
      <c r="BE43">
        <v>0.7667</v>
      </c>
      <c r="BF43">
        <v>0.756</v>
      </c>
      <c r="BG43">
        <v>0.7453</v>
      </c>
      <c r="BH43">
        <v>0.7346</v>
      </c>
      <c r="BI43">
        <v>0.7239</v>
      </c>
      <c r="BJ43">
        <v>0.7132</v>
      </c>
      <c r="BK43">
        <v>0.7025</v>
      </c>
      <c r="BL43">
        <v>0.6918</v>
      </c>
      <c r="BM43">
        <v>0.6811</v>
      </c>
      <c r="BN43">
        <v>0.6704</v>
      </c>
      <c r="BO43">
        <v>0.6597</v>
      </c>
      <c r="BP43">
        <v>0.649</v>
      </c>
      <c r="BQ43">
        <v>0.6383</v>
      </c>
      <c r="BR43">
        <v>0.6276</v>
      </c>
      <c r="BS43">
        <v>0.6169</v>
      </c>
      <c r="BT43">
        <v>0.6062</v>
      </c>
      <c r="BU43">
        <v>0.5955</v>
      </c>
      <c r="BV43">
        <v>0.5848</v>
      </c>
      <c r="BW43">
        <v>0.5741</v>
      </c>
      <c r="BX43">
        <v>0.5634</v>
      </c>
      <c r="BY43">
        <v>0.5527</v>
      </c>
      <c r="BZ43">
        <v>0.542</v>
      </c>
      <c r="CA43">
        <v>0.5313</v>
      </c>
      <c r="CB43">
        <v>0.5206</v>
      </c>
      <c r="CC43">
        <v>0.5091</v>
      </c>
      <c r="CD43">
        <v>0.4965</v>
      </c>
      <c r="CE43">
        <v>0.4827</v>
      </c>
      <c r="CF43">
        <v>0.4678</v>
      </c>
      <c r="CG43">
        <v>0.4516</v>
      </c>
      <c r="CH43">
        <v>0.4343</v>
      </c>
      <c r="CI43">
        <v>0.4158</v>
      </c>
      <c r="CJ43">
        <v>0.3961</v>
      </c>
      <c r="CK43">
        <v>0.3752</v>
      </c>
      <c r="CL43">
        <v>0.3532</v>
      </c>
      <c r="CM43">
        <v>0.3299</v>
      </c>
      <c r="CN43">
        <v>0.3055</v>
      </c>
      <c r="CO43">
        <v>0.2799</v>
      </c>
      <c r="CP43">
        <v>0.2532</v>
      </c>
      <c r="CQ43">
        <v>0.2252</v>
      </c>
      <c r="CR43">
        <v>0.1961</v>
      </c>
      <c r="CS43">
        <v>0.1658</v>
      </c>
      <c r="CT43">
        <v>0.1343</v>
      </c>
      <c r="CU43">
        <v>0.1016</v>
      </c>
      <c r="CV43">
        <v>0.0677</v>
      </c>
    </row>
    <row r="44" spans="1:100" ht="12.75">
      <c r="A44" t="s">
        <v>86</v>
      </c>
      <c r="B44" t="str">
        <f aca="true" t="shared" si="2" ref="B44:B64">MID(A44,2,100)</f>
        <v>2km</v>
      </c>
      <c r="C44">
        <v>2</v>
      </c>
      <c r="D44">
        <v>321.5</v>
      </c>
      <c r="E44">
        <v>0.725</v>
      </c>
      <c r="F44">
        <v>0.7579</v>
      </c>
      <c r="G44">
        <v>0.7886</v>
      </c>
      <c r="H44">
        <v>0.8171</v>
      </c>
      <c r="I44">
        <v>0.8434</v>
      </c>
      <c r="J44">
        <v>0.8675</v>
      </c>
      <c r="K44">
        <v>0.8894</v>
      </c>
      <c r="L44">
        <v>0.9091</v>
      </c>
      <c r="M44">
        <v>0.9266</v>
      </c>
      <c r="N44">
        <v>0.9419</v>
      </c>
      <c r="O44">
        <v>0.955</v>
      </c>
      <c r="P44">
        <v>0.967</v>
      </c>
      <c r="Q44">
        <v>0.979</v>
      </c>
      <c r="R44">
        <v>0.9893</v>
      </c>
      <c r="S44">
        <v>0.9961</v>
      </c>
      <c r="T44">
        <v>0.9996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0.9999</v>
      </c>
      <c r="AD44">
        <v>0.9991</v>
      </c>
      <c r="AE44">
        <v>0.9976</v>
      </c>
      <c r="AF44">
        <v>0.9953</v>
      </c>
      <c r="AG44">
        <v>0.9923</v>
      </c>
      <c r="AH44">
        <v>0.9885</v>
      </c>
      <c r="AI44">
        <v>0.984</v>
      </c>
      <c r="AJ44">
        <v>0.9787</v>
      </c>
      <c r="AK44">
        <v>0.9727</v>
      </c>
      <c r="AL44">
        <v>0.9659</v>
      </c>
      <c r="AM44">
        <v>0.9584</v>
      </c>
      <c r="AN44">
        <v>0.9501</v>
      </c>
      <c r="AO44">
        <v>0.9411</v>
      </c>
      <c r="AP44">
        <v>0.9313</v>
      </c>
      <c r="AQ44">
        <v>0.9208</v>
      </c>
      <c r="AR44">
        <v>0.91</v>
      </c>
      <c r="AS44">
        <v>0.8992</v>
      </c>
      <c r="AT44">
        <v>0.8885</v>
      </c>
      <c r="AU44">
        <v>0.8777</v>
      </c>
      <c r="AV44">
        <v>0.867</v>
      </c>
      <c r="AW44">
        <v>0.8562</v>
      </c>
      <c r="AX44">
        <v>0.8454</v>
      </c>
      <c r="AY44">
        <v>0.8347</v>
      </c>
      <c r="AZ44">
        <v>0.8239</v>
      </c>
      <c r="BA44">
        <v>0.8132</v>
      </c>
      <c r="BB44">
        <v>0.8024</v>
      </c>
      <c r="BC44">
        <v>0.7916</v>
      </c>
      <c r="BD44">
        <v>0.7809</v>
      </c>
      <c r="BE44">
        <v>0.7701</v>
      </c>
      <c r="BF44">
        <v>0.7594</v>
      </c>
      <c r="BG44">
        <v>0.7486</v>
      </c>
      <c r="BH44">
        <v>0.7378</v>
      </c>
      <c r="BI44">
        <v>0.7271</v>
      </c>
      <c r="BJ44">
        <v>0.7163</v>
      </c>
      <c r="BK44">
        <v>0.7056</v>
      </c>
      <c r="BL44">
        <v>0.6948</v>
      </c>
      <c r="BM44">
        <v>0.684</v>
      </c>
      <c r="BN44">
        <v>0.6733</v>
      </c>
      <c r="BO44">
        <v>0.6625</v>
      </c>
      <c r="BP44">
        <v>0.6518</v>
      </c>
      <c r="BQ44">
        <v>0.641</v>
      </c>
      <c r="BR44">
        <v>0.6302</v>
      </c>
      <c r="BS44">
        <v>0.6195</v>
      </c>
      <c r="BT44">
        <v>0.6087</v>
      </c>
      <c r="BU44">
        <v>0.598</v>
      </c>
      <c r="BV44">
        <v>0.5872</v>
      </c>
      <c r="BW44">
        <v>0.5764</v>
      </c>
      <c r="BX44">
        <v>0.5657</v>
      </c>
      <c r="BY44">
        <v>0.5549</v>
      </c>
      <c r="BZ44">
        <v>0.5442</v>
      </c>
      <c r="CA44">
        <v>0.5334</v>
      </c>
      <c r="CB44">
        <v>0.5225</v>
      </c>
      <c r="CC44">
        <v>0.5106</v>
      </c>
      <c r="CD44">
        <v>0.4976</v>
      </c>
      <c r="CE44">
        <v>0.4834</v>
      </c>
      <c r="CF44">
        <v>0.4682</v>
      </c>
      <c r="CG44">
        <v>0.4517</v>
      </c>
      <c r="CH44">
        <v>0.4341</v>
      </c>
      <c r="CI44">
        <v>0.4154</v>
      </c>
      <c r="CJ44">
        <v>0.3956</v>
      </c>
      <c r="CK44">
        <v>0.3746</v>
      </c>
      <c r="CL44">
        <v>0.3524</v>
      </c>
      <c r="CM44">
        <v>0.3292</v>
      </c>
      <c r="CN44">
        <v>0.3047</v>
      </c>
      <c r="CO44">
        <v>0.2792</v>
      </c>
      <c r="CP44">
        <v>0.2525</v>
      </c>
      <c r="CQ44">
        <v>0.2246</v>
      </c>
      <c r="CR44">
        <v>0.1957</v>
      </c>
      <c r="CS44">
        <v>0.1655</v>
      </c>
      <c r="CT44">
        <v>0.1343</v>
      </c>
      <c r="CU44">
        <v>0.1019</v>
      </c>
      <c r="CV44">
        <v>0.0684</v>
      </c>
    </row>
    <row r="45" spans="1:100" ht="12.75">
      <c r="A45" t="s">
        <v>87</v>
      </c>
      <c r="B45" t="str">
        <f t="shared" si="2"/>
        <v>3km</v>
      </c>
      <c r="C45">
        <v>3</v>
      </c>
      <c r="D45">
        <v>501.42</v>
      </c>
      <c r="E45">
        <v>0.725</v>
      </c>
      <c r="F45">
        <v>0.7579</v>
      </c>
      <c r="G45">
        <v>0.7886</v>
      </c>
      <c r="H45">
        <v>0.8171</v>
      </c>
      <c r="I45">
        <v>0.8434</v>
      </c>
      <c r="J45">
        <v>0.8675</v>
      </c>
      <c r="K45">
        <v>0.8894</v>
      </c>
      <c r="L45">
        <v>0.9091</v>
      </c>
      <c r="M45">
        <v>0.9266</v>
      </c>
      <c r="N45">
        <v>0.9419</v>
      </c>
      <c r="O45">
        <v>0.955</v>
      </c>
      <c r="P45">
        <v>0.967</v>
      </c>
      <c r="Q45">
        <v>0.979</v>
      </c>
      <c r="R45">
        <v>0.9893</v>
      </c>
      <c r="S45">
        <v>0.9961</v>
      </c>
      <c r="T45">
        <v>0.9996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0.9994</v>
      </c>
      <c r="AE45">
        <v>0.9981</v>
      </c>
      <c r="AF45">
        <v>0.9962</v>
      </c>
      <c r="AG45">
        <v>0.9935</v>
      </c>
      <c r="AH45">
        <v>0.9902</v>
      </c>
      <c r="AI45">
        <v>0.9861</v>
      </c>
      <c r="AJ45">
        <v>0.9813</v>
      </c>
      <c r="AK45">
        <v>0.9759</v>
      </c>
      <c r="AL45">
        <v>0.9697</v>
      </c>
      <c r="AM45">
        <v>0.9628</v>
      </c>
      <c r="AN45">
        <v>0.9553</v>
      </c>
      <c r="AO45">
        <v>0.947</v>
      </c>
      <c r="AP45">
        <v>0.938</v>
      </c>
      <c r="AQ45">
        <v>0.9283</v>
      </c>
      <c r="AR45">
        <v>0.918</v>
      </c>
      <c r="AS45">
        <v>0.9071</v>
      </c>
      <c r="AT45">
        <v>0.8962</v>
      </c>
      <c r="AU45">
        <v>0.8854</v>
      </c>
      <c r="AV45">
        <v>0.8745</v>
      </c>
      <c r="AW45">
        <v>0.8636</v>
      </c>
      <c r="AX45">
        <v>0.8527</v>
      </c>
      <c r="AY45">
        <v>0.8419</v>
      </c>
      <c r="AZ45">
        <v>0.831</v>
      </c>
      <c r="BA45">
        <v>0.8201</v>
      </c>
      <c r="BB45">
        <v>0.8092</v>
      </c>
      <c r="BC45">
        <v>0.7984</v>
      </c>
      <c r="BD45">
        <v>0.7875</v>
      </c>
      <c r="BE45">
        <v>0.7766</v>
      </c>
      <c r="BF45">
        <v>0.7657</v>
      </c>
      <c r="BG45">
        <v>0.7549</v>
      </c>
      <c r="BH45">
        <v>0.744</v>
      </c>
      <c r="BI45">
        <v>0.7331</v>
      </c>
      <c r="BJ45">
        <v>0.7222</v>
      </c>
      <c r="BK45">
        <v>0.7114</v>
      </c>
      <c r="BL45">
        <v>0.7005</v>
      </c>
      <c r="BM45">
        <v>0.6896</v>
      </c>
      <c r="BN45">
        <v>0.6787</v>
      </c>
      <c r="BO45">
        <v>0.6678</v>
      </c>
      <c r="BP45">
        <v>0.657</v>
      </c>
      <c r="BQ45">
        <v>0.6461</v>
      </c>
      <c r="BR45">
        <v>0.6352</v>
      </c>
      <c r="BS45">
        <v>0.6243</v>
      </c>
      <c r="BT45">
        <v>0.6135</v>
      </c>
      <c r="BU45">
        <v>0.6026</v>
      </c>
      <c r="BV45">
        <v>0.5917</v>
      </c>
      <c r="BW45">
        <v>0.5808</v>
      </c>
      <c r="BX45">
        <v>0.57</v>
      </c>
      <c r="BY45">
        <v>0.5591</v>
      </c>
      <c r="BZ45">
        <v>0.5482</v>
      </c>
      <c r="CA45">
        <v>0.5373</v>
      </c>
      <c r="CB45">
        <v>0.5257</v>
      </c>
      <c r="CC45">
        <v>0.5131</v>
      </c>
      <c r="CD45">
        <v>0.4993</v>
      </c>
      <c r="CE45">
        <v>0.4845</v>
      </c>
      <c r="CF45">
        <v>0.4686</v>
      </c>
      <c r="CG45">
        <v>0.4517</v>
      </c>
      <c r="CH45">
        <v>0.4336</v>
      </c>
      <c r="CI45">
        <v>0.4145</v>
      </c>
      <c r="CJ45">
        <v>0.3942</v>
      </c>
      <c r="CK45">
        <v>0.3729</v>
      </c>
      <c r="CL45">
        <v>0.3506</v>
      </c>
      <c r="CM45">
        <v>0.3271</v>
      </c>
      <c r="CN45">
        <v>0.3026</v>
      </c>
      <c r="CO45">
        <v>0.277</v>
      </c>
      <c r="CP45">
        <v>0.2503</v>
      </c>
      <c r="CQ45">
        <v>0.2225</v>
      </c>
      <c r="CR45">
        <v>0.1936</v>
      </c>
      <c r="CS45">
        <v>0.1637</v>
      </c>
      <c r="CT45">
        <v>0.1327</v>
      </c>
      <c r="CU45">
        <v>0.1006</v>
      </c>
      <c r="CV45">
        <v>0.0674</v>
      </c>
    </row>
    <row r="46" spans="1:100" ht="12.75">
      <c r="A46" t="s">
        <v>88</v>
      </c>
      <c r="B46" t="str">
        <f t="shared" si="2"/>
        <v>2Mile</v>
      </c>
      <c r="C46">
        <f>2*mile</f>
        <v>3.218</v>
      </c>
      <c r="D46">
        <v>541.5</v>
      </c>
      <c r="E46">
        <v>0.725</v>
      </c>
      <c r="F46">
        <v>0.7579</v>
      </c>
      <c r="G46">
        <v>0.7886</v>
      </c>
      <c r="H46">
        <v>0.8171</v>
      </c>
      <c r="I46">
        <v>0.8434</v>
      </c>
      <c r="J46">
        <v>0.8675</v>
      </c>
      <c r="K46">
        <v>0.8894</v>
      </c>
      <c r="L46">
        <v>0.9091</v>
      </c>
      <c r="M46">
        <v>0.9266</v>
      </c>
      <c r="N46">
        <v>0.9419</v>
      </c>
      <c r="O46">
        <v>0.955</v>
      </c>
      <c r="P46">
        <v>0.967</v>
      </c>
      <c r="Q46">
        <v>0.979</v>
      </c>
      <c r="R46">
        <v>0.9893</v>
      </c>
      <c r="S46">
        <v>0.9961</v>
      </c>
      <c r="T46">
        <v>0.9996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0.9994</v>
      </c>
      <c r="AE46">
        <v>0.9982</v>
      </c>
      <c r="AF46">
        <v>0.9963</v>
      </c>
      <c r="AG46">
        <v>0.9937</v>
      </c>
      <c r="AH46">
        <v>0.9904</v>
      </c>
      <c r="AI46">
        <v>0.9864</v>
      </c>
      <c r="AJ46">
        <v>0.9817</v>
      </c>
      <c r="AK46">
        <v>0.9764</v>
      </c>
      <c r="AL46">
        <v>0.9703</v>
      </c>
      <c r="AM46">
        <v>0.9635</v>
      </c>
      <c r="AN46">
        <v>0.9561</v>
      </c>
      <c r="AO46">
        <v>0.9479</v>
      </c>
      <c r="AP46">
        <v>0.9391</v>
      </c>
      <c r="AQ46">
        <v>0.9295</v>
      </c>
      <c r="AR46">
        <v>0.9193</v>
      </c>
      <c r="AS46">
        <v>0.9085</v>
      </c>
      <c r="AT46">
        <v>0.8976</v>
      </c>
      <c r="AU46">
        <v>0.8867</v>
      </c>
      <c r="AV46">
        <v>0.8758</v>
      </c>
      <c r="AW46">
        <v>0.8649</v>
      </c>
      <c r="AX46">
        <v>0.854</v>
      </c>
      <c r="AY46">
        <v>0.8431</v>
      </c>
      <c r="AZ46">
        <v>0.8322</v>
      </c>
      <c r="BA46">
        <v>0.8213</v>
      </c>
      <c r="BB46">
        <v>0.8104</v>
      </c>
      <c r="BC46">
        <v>0.7995</v>
      </c>
      <c r="BD46">
        <v>0.7886</v>
      </c>
      <c r="BE46">
        <v>0.7777</v>
      </c>
      <c r="BF46">
        <v>0.7668</v>
      </c>
      <c r="BG46">
        <v>0.7559</v>
      </c>
      <c r="BH46">
        <v>0.745</v>
      </c>
      <c r="BI46">
        <v>0.7341</v>
      </c>
      <c r="BJ46">
        <v>0.7232</v>
      </c>
      <c r="BK46">
        <v>0.7123</v>
      </c>
      <c r="BL46">
        <v>0.7014</v>
      </c>
      <c r="BM46">
        <v>0.6906</v>
      </c>
      <c r="BN46">
        <v>0.6797</v>
      </c>
      <c r="BO46">
        <v>0.6688</v>
      </c>
      <c r="BP46">
        <v>0.6579</v>
      </c>
      <c r="BQ46">
        <v>0.647</v>
      </c>
      <c r="BR46">
        <v>0.6361</v>
      </c>
      <c r="BS46">
        <v>0.6252</v>
      </c>
      <c r="BT46">
        <v>0.6143</v>
      </c>
      <c r="BU46">
        <v>0.6034</v>
      </c>
      <c r="BV46">
        <v>0.5925</v>
      </c>
      <c r="BW46">
        <v>0.5816</v>
      </c>
      <c r="BX46">
        <v>0.5707</v>
      </c>
      <c r="BY46">
        <v>0.5598</v>
      </c>
      <c r="BZ46">
        <v>0.5489</v>
      </c>
      <c r="CA46">
        <v>0.538</v>
      </c>
      <c r="CB46">
        <v>0.5263</v>
      </c>
      <c r="CC46">
        <v>0.5135</v>
      </c>
      <c r="CD46">
        <v>0.4997</v>
      </c>
      <c r="CE46">
        <v>0.4848</v>
      </c>
      <c r="CF46">
        <v>0.4688</v>
      </c>
      <c r="CG46">
        <v>0.4518</v>
      </c>
      <c r="CH46">
        <v>0.4337</v>
      </c>
      <c r="CI46">
        <v>0.4146</v>
      </c>
      <c r="CJ46">
        <v>0.3944</v>
      </c>
      <c r="CK46">
        <v>0.3731</v>
      </c>
      <c r="CL46">
        <v>0.3508</v>
      </c>
      <c r="CM46">
        <v>0.3275</v>
      </c>
      <c r="CN46">
        <v>0.303</v>
      </c>
      <c r="CO46">
        <v>0.2775</v>
      </c>
      <c r="CP46">
        <v>0.251</v>
      </c>
      <c r="CQ46">
        <v>0.2234</v>
      </c>
      <c r="CR46">
        <v>0.1947</v>
      </c>
      <c r="CS46">
        <v>0.165</v>
      </c>
      <c r="CT46">
        <v>0.1342</v>
      </c>
      <c r="CU46">
        <v>0.1023</v>
      </c>
      <c r="CV46">
        <v>0.0694</v>
      </c>
    </row>
    <row r="47" spans="1:100" ht="12.75">
      <c r="A47" t="s">
        <v>89</v>
      </c>
      <c r="B47" t="str">
        <f t="shared" si="2"/>
        <v>4km</v>
      </c>
      <c r="C47">
        <v>4</v>
      </c>
      <c r="D47">
        <v>683</v>
      </c>
      <c r="E47">
        <v>0.725</v>
      </c>
      <c r="F47">
        <v>0.7579</v>
      </c>
      <c r="G47">
        <v>0.7886</v>
      </c>
      <c r="H47">
        <v>0.8171</v>
      </c>
      <c r="I47">
        <v>0.8434</v>
      </c>
      <c r="J47">
        <v>0.8675</v>
      </c>
      <c r="K47">
        <v>0.8894</v>
      </c>
      <c r="L47">
        <v>0.9091</v>
      </c>
      <c r="M47">
        <v>0.9266</v>
      </c>
      <c r="N47">
        <v>0.9419</v>
      </c>
      <c r="O47">
        <v>0.955</v>
      </c>
      <c r="P47">
        <v>0.967</v>
      </c>
      <c r="Q47">
        <v>0.979</v>
      </c>
      <c r="R47">
        <v>0.9893</v>
      </c>
      <c r="S47">
        <v>0.9961</v>
      </c>
      <c r="T47">
        <v>0.9996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0.9996</v>
      </c>
      <c r="AE47">
        <v>0.9985</v>
      </c>
      <c r="AF47">
        <v>0.9967</v>
      </c>
      <c r="AG47">
        <v>0.9943</v>
      </c>
      <c r="AH47">
        <v>0.9912</v>
      </c>
      <c r="AI47">
        <v>0.9874</v>
      </c>
      <c r="AJ47">
        <v>0.983</v>
      </c>
      <c r="AK47">
        <v>0.9779</v>
      </c>
      <c r="AL47">
        <v>0.9721</v>
      </c>
      <c r="AM47">
        <v>0.9656</v>
      </c>
      <c r="AN47">
        <v>0.9585</v>
      </c>
      <c r="AO47">
        <v>0.9507</v>
      </c>
      <c r="AP47">
        <v>0.9422</v>
      </c>
      <c r="AQ47">
        <v>0.9331</v>
      </c>
      <c r="AR47">
        <v>0.9233</v>
      </c>
      <c r="AS47">
        <v>0.9128</v>
      </c>
      <c r="AT47">
        <v>0.9019</v>
      </c>
      <c r="AU47">
        <v>0.8909</v>
      </c>
      <c r="AV47">
        <v>0.88</v>
      </c>
      <c r="AW47">
        <v>0.869</v>
      </c>
      <c r="AX47">
        <v>0.8581</v>
      </c>
      <c r="AY47">
        <v>0.8471</v>
      </c>
      <c r="AZ47">
        <v>0.8361</v>
      </c>
      <c r="BA47">
        <v>0.8252</v>
      </c>
      <c r="BB47">
        <v>0.8142</v>
      </c>
      <c r="BC47">
        <v>0.8033</v>
      </c>
      <c r="BD47">
        <v>0.7923</v>
      </c>
      <c r="BE47">
        <v>0.7814</v>
      </c>
      <c r="BF47">
        <v>0.7704</v>
      </c>
      <c r="BG47">
        <v>0.7594</v>
      </c>
      <c r="BH47">
        <v>0.7485</v>
      </c>
      <c r="BI47">
        <v>0.7375</v>
      </c>
      <c r="BJ47">
        <v>0.7266</v>
      </c>
      <c r="BK47">
        <v>0.7156</v>
      </c>
      <c r="BL47">
        <v>0.7047</v>
      </c>
      <c r="BM47">
        <v>0.6937</v>
      </c>
      <c r="BN47">
        <v>0.6827</v>
      </c>
      <c r="BO47">
        <v>0.6718</v>
      </c>
      <c r="BP47">
        <v>0.6608</v>
      </c>
      <c r="BQ47">
        <v>0.6499</v>
      </c>
      <c r="BR47">
        <v>0.6389</v>
      </c>
      <c r="BS47">
        <v>0.628</v>
      </c>
      <c r="BT47">
        <v>0.617</v>
      </c>
      <c r="BU47">
        <v>0.606</v>
      </c>
      <c r="BV47">
        <v>0.5951</v>
      </c>
      <c r="BW47">
        <v>0.5841</v>
      </c>
      <c r="BX47">
        <v>0.5732</v>
      </c>
      <c r="BY47">
        <v>0.5622</v>
      </c>
      <c r="BZ47">
        <v>0.5513</v>
      </c>
      <c r="CA47">
        <v>0.5401</v>
      </c>
      <c r="CB47">
        <v>0.528</v>
      </c>
      <c r="CC47">
        <v>0.5149</v>
      </c>
      <c r="CD47">
        <v>0.5007</v>
      </c>
      <c r="CE47">
        <v>0.4855</v>
      </c>
      <c r="CF47">
        <v>0.4693</v>
      </c>
      <c r="CG47">
        <v>0.4521</v>
      </c>
      <c r="CH47">
        <v>0.4339</v>
      </c>
      <c r="CI47">
        <v>0.4147</v>
      </c>
      <c r="CJ47">
        <v>0.3944</v>
      </c>
      <c r="CK47">
        <v>0.3731</v>
      </c>
      <c r="CL47">
        <v>0.3508</v>
      </c>
      <c r="CM47">
        <v>0.3275</v>
      </c>
      <c r="CN47">
        <v>0.3031</v>
      </c>
      <c r="CO47">
        <v>0.2777</v>
      </c>
      <c r="CP47">
        <v>0.2514</v>
      </c>
      <c r="CQ47">
        <v>0.2239</v>
      </c>
      <c r="CR47">
        <v>0.1955</v>
      </c>
      <c r="CS47">
        <v>0.1661</v>
      </c>
      <c r="CT47">
        <v>0.1356</v>
      </c>
      <c r="CU47">
        <v>0.1041</v>
      </c>
      <c r="CV47">
        <v>0.0716</v>
      </c>
    </row>
    <row r="48" spans="1:100" ht="12.75">
      <c r="A48" t="s">
        <v>90</v>
      </c>
      <c r="B48" t="str">
        <f t="shared" si="2"/>
        <v>3Mile</v>
      </c>
      <c r="C48">
        <f>3*mile</f>
        <v>4.827</v>
      </c>
      <c r="D48">
        <v>833</v>
      </c>
      <c r="E48">
        <v>0.725</v>
      </c>
      <c r="F48">
        <v>0.7579</v>
      </c>
      <c r="G48">
        <v>0.7886</v>
      </c>
      <c r="H48">
        <v>0.8171</v>
      </c>
      <c r="I48">
        <v>0.8434</v>
      </c>
      <c r="J48">
        <v>0.8675</v>
      </c>
      <c r="K48">
        <v>0.8894</v>
      </c>
      <c r="L48">
        <v>0.9091</v>
      </c>
      <c r="M48">
        <v>0.9266</v>
      </c>
      <c r="N48">
        <v>0.9419</v>
      </c>
      <c r="O48">
        <v>0.955</v>
      </c>
      <c r="P48">
        <v>0.967</v>
      </c>
      <c r="Q48">
        <v>0.979</v>
      </c>
      <c r="R48">
        <v>0.9893</v>
      </c>
      <c r="S48">
        <v>0.9961</v>
      </c>
      <c r="T48">
        <v>0.9996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0.9997</v>
      </c>
      <c r="AE48">
        <v>0.9987</v>
      </c>
      <c r="AF48">
        <v>0.997</v>
      </c>
      <c r="AG48">
        <v>0.9947</v>
      </c>
      <c r="AH48">
        <v>0.9918</v>
      </c>
      <c r="AI48">
        <v>0.9882</v>
      </c>
      <c r="AJ48">
        <v>0.9839</v>
      </c>
      <c r="AK48">
        <v>0.979</v>
      </c>
      <c r="AL48">
        <v>0.9735</v>
      </c>
      <c r="AM48">
        <v>0.9673</v>
      </c>
      <c r="AN48">
        <v>0.9604</v>
      </c>
      <c r="AO48">
        <v>0.9529</v>
      </c>
      <c r="AP48">
        <v>0.9448</v>
      </c>
      <c r="AQ48">
        <v>0.936</v>
      </c>
      <c r="AR48">
        <v>0.9265</v>
      </c>
      <c r="AS48">
        <v>0.9164</v>
      </c>
      <c r="AT48">
        <v>0.9056</v>
      </c>
      <c r="AU48">
        <v>0.8946</v>
      </c>
      <c r="AV48">
        <v>0.8836</v>
      </c>
      <c r="AW48">
        <v>0.8726</v>
      </c>
      <c r="AX48">
        <v>0.8616</v>
      </c>
      <c r="AY48">
        <v>0.8506</v>
      </c>
      <c r="AZ48">
        <v>0.8396</v>
      </c>
      <c r="BA48">
        <v>0.8286</v>
      </c>
      <c r="BB48">
        <v>0.8176</v>
      </c>
      <c r="BC48">
        <v>0.8066</v>
      </c>
      <c r="BD48">
        <v>0.7955</v>
      </c>
      <c r="BE48">
        <v>0.7845</v>
      </c>
      <c r="BF48">
        <v>0.7735</v>
      </c>
      <c r="BG48">
        <v>0.7625</v>
      </c>
      <c r="BH48">
        <v>0.7515</v>
      </c>
      <c r="BI48">
        <v>0.7405</v>
      </c>
      <c r="BJ48">
        <v>0.7295</v>
      </c>
      <c r="BK48">
        <v>0.7185</v>
      </c>
      <c r="BL48">
        <v>0.7075</v>
      </c>
      <c r="BM48">
        <v>0.6965</v>
      </c>
      <c r="BN48">
        <v>0.6854</v>
      </c>
      <c r="BO48">
        <v>0.6744</v>
      </c>
      <c r="BP48">
        <v>0.6634</v>
      </c>
      <c r="BQ48">
        <v>0.6524</v>
      </c>
      <c r="BR48">
        <v>0.6414</v>
      </c>
      <c r="BS48">
        <v>0.6304</v>
      </c>
      <c r="BT48">
        <v>0.6194</v>
      </c>
      <c r="BU48">
        <v>0.6084</v>
      </c>
      <c r="BV48">
        <v>0.5974</v>
      </c>
      <c r="BW48">
        <v>0.5864</v>
      </c>
      <c r="BX48">
        <v>0.5753</v>
      </c>
      <c r="BY48">
        <v>0.5643</v>
      </c>
      <c r="BZ48">
        <v>0.5533</v>
      </c>
      <c r="CA48">
        <v>0.5419</v>
      </c>
      <c r="CB48">
        <v>0.5294</v>
      </c>
      <c r="CC48">
        <v>0.516</v>
      </c>
      <c r="CD48">
        <v>0.5015</v>
      </c>
      <c r="CE48">
        <v>0.4861</v>
      </c>
      <c r="CF48">
        <v>0.4696</v>
      </c>
      <c r="CG48">
        <v>0.4522</v>
      </c>
      <c r="CH48">
        <v>0.4337</v>
      </c>
      <c r="CI48">
        <v>0.4143</v>
      </c>
      <c r="CJ48">
        <v>0.3938</v>
      </c>
      <c r="CK48">
        <v>0.3724</v>
      </c>
      <c r="CL48">
        <v>0.3499</v>
      </c>
      <c r="CM48">
        <v>0.3265</v>
      </c>
      <c r="CN48">
        <v>0.302</v>
      </c>
      <c r="CO48">
        <v>0.2766</v>
      </c>
      <c r="CP48">
        <v>0.2501</v>
      </c>
      <c r="CQ48">
        <v>0.2227</v>
      </c>
      <c r="CR48">
        <v>0.1942</v>
      </c>
      <c r="CS48">
        <v>0.1648</v>
      </c>
      <c r="CT48">
        <v>0.1343</v>
      </c>
      <c r="CU48">
        <v>0.1029</v>
      </c>
      <c r="CV48">
        <v>0.0704</v>
      </c>
    </row>
    <row r="49" spans="1:100" ht="12.75">
      <c r="A49" t="s">
        <v>97</v>
      </c>
      <c r="B49" t="str">
        <f t="shared" si="2"/>
        <v>5kmRoad</v>
      </c>
      <c r="C49">
        <v>5</v>
      </c>
      <c r="D49">
        <v>888</v>
      </c>
      <c r="E49">
        <v>0.725</v>
      </c>
      <c r="F49">
        <v>0.7579</v>
      </c>
      <c r="G49">
        <v>0.7886</v>
      </c>
      <c r="H49">
        <v>0.8171</v>
      </c>
      <c r="I49">
        <v>0.8434</v>
      </c>
      <c r="J49">
        <v>0.8675</v>
      </c>
      <c r="K49">
        <v>0.8894</v>
      </c>
      <c r="L49">
        <v>0.9091</v>
      </c>
      <c r="M49">
        <v>0.9266</v>
      </c>
      <c r="N49">
        <v>0.9419</v>
      </c>
      <c r="O49">
        <v>0.955</v>
      </c>
      <c r="P49">
        <v>0.967</v>
      </c>
      <c r="Q49">
        <v>0.979</v>
      </c>
      <c r="R49">
        <v>0.9893</v>
      </c>
      <c r="S49">
        <v>0.9961</v>
      </c>
      <c r="T49">
        <v>0.9996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0.9997</v>
      </c>
      <c r="AE49">
        <v>0.9989</v>
      </c>
      <c r="AF49">
        <v>0.9974</v>
      </c>
      <c r="AG49">
        <v>0.9954</v>
      </c>
      <c r="AH49">
        <v>0.9928</v>
      </c>
      <c r="AI49">
        <v>0.9897</v>
      </c>
      <c r="AJ49">
        <v>0.9859</v>
      </c>
      <c r="AK49">
        <v>0.9816</v>
      </c>
      <c r="AL49">
        <v>0.9768</v>
      </c>
      <c r="AM49">
        <v>0.9713</v>
      </c>
      <c r="AN49">
        <v>0.9653</v>
      </c>
      <c r="AO49">
        <v>0.9587</v>
      </c>
      <c r="AP49">
        <v>0.9515</v>
      </c>
      <c r="AQ49">
        <v>0.9438</v>
      </c>
      <c r="AR49">
        <v>0.9355</v>
      </c>
      <c r="AS49">
        <v>0.9266</v>
      </c>
      <c r="AT49">
        <v>0.9171</v>
      </c>
      <c r="AU49">
        <v>0.9071</v>
      </c>
      <c r="AV49">
        <v>0.8965</v>
      </c>
      <c r="AW49">
        <v>0.8856</v>
      </c>
      <c r="AX49">
        <v>0.8747</v>
      </c>
      <c r="AY49">
        <v>0.8638</v>
      </c>
      <c r="AZ49">
        <v>0.8529</v>
      </c>
      <c r="BA49">
        <v>0.842</v>
      </c>
      <c r="BB49">
        <v>0.8311</v>
      </c>
      <c r="BC49">
        <v>0.8202</v>
      </c>
      <c r="BD49">
        <v>0.8093</v>
      </c>
      <c r="BE49">
        <v>0.7984</v>
      </c>
      <c r="BF49">
        <v>0.7875</v>
      </c>
      <c r="BG49">
        <v>0.7766</v>
      </c>
      <c r="BH49">
        <v>0.7657</v>
      </c>
      <c r="BI49">
        <v>0.7548</v>
      </c>
      <c r="BJ49">
        <v>0.7439</v>
      </c>
      <c r="BK49">
        <v>0.733</v>
      </c>
      <c r="BL49">
        <v>0.7221</v>
      </c>
      <c r="BM49">
        <v>0.7112</v>
      </c>
      <c r="BN49">
        <v>0.7003</v>
      </c>
      <c r="BO49">
        <v>0.6894</v>
      </c>
      <c r="BP49">
        <v>0.6785</v>
      </c>
      <c r="BQ49">
        <v>0.6676</v>
      </c>
      <c r="BR49">
        <v>0.6567</v>
      </c>
      <c r="BS49">
        <v>0.6458</v>
      </c>
      <c r="BT49">
        <v>0.6349</v>
      </c>
      <c r="BU49">
        <v>0.624</v>
      </c>
      <c r="BV49">
        <v>0.6131</v>
      </c>
      <c r="BW49">
        <v>0.6022</v>
      </c>
      <c r="BX49">
        <v>0.5913</v>
      </c>
      <c r="BY49">
        <v>0.5804</v>
      </c>
      <c r="BZ49">
        <v>0.5695</v>
      </c>
      <c r="CA49">
        <v>0.5586</v>
      </c>
      <c r="CB49">
        <v>0.5471</v>
      </c>
      <c r="CC49">
        <v>0.5344</v>
      </c>
      <c r="CD49">
        <v>0.5205</v>
      </c>
      <c r="CE49">
        <v>0.5054</v>
      </c>
      <c r="CF49">
        <v>0.4891</v>
      </c>
      <c r="CG49">
        <v>0.4716</v>
      </c>
      <c r="CH49">
        <v>0.4529</v>
      </c>
      <c r="CI49">
        <v>0.433</v>
      </c>
      <c r="CJ49">
        <v>0.4119</v>
      </c>
      <c r="CK49">
        <v>0.3896</v>
      </c>
      <c r="CL49">
        <v>0.3661</v>
      </c>
      <c r="CM49">
        <v>0.3414</v>
      </c>
      <c r="CN49">
        <v>0.3155</v>
      </c>
      <c r="CO49">
        <v>0.2884</v>
      </c>
      <c r="CP49">
        <v>0.2601</v>
      </c>
      <c r="CQ49">
        <v>0.2306</v>
      </c>
      <c r="CR49">
        <v>0.1999</v>
      </c>
      <c r="CS49">
        <v>0.168</v>
      </c>
      <c r="CT49">
        <v>0.1349</v>
      </c>
      <c r="CU49">
        <v>0.1006</v>
      </c>
      <c r="CV49">
        <v>0.0651</v>
      </c>
    </row>
    <row r="50" spans="1:100" ht="12.75">
      <c r="A50" t="s">
        <v>91</v>
      </c>
      <c r="B50" t="str">
        <f>MID(A50,2,100)</f>
        <v>5km</v>
      </c>
      <c r="C50">
        <v>5</v>
      </c>
      <c r="D50">
        <v>864.68</v>
      </c>
      <c r="E50">
        <v>0.725</v>
      </c>
      <c r="F50">
        <v>0.7579</v>
      </c>
      <c r="G50">
        <v>0.7886</v>
      </c>
      <c r="H50">
        <v>0.8171</v>
      </c>
      <c r="I50">
        <v>0.8434</v>
      </c>
      <c r="J50">
        <v>0.8675</v>
      </c>
      <c r="K50">
        <v>0.8894</v>
      </c>
      <c r="L50">
        <v>0.9091</v>
      </c>
      <c r="M50">
        <v>0.9266</v>
      </c>
      <c r="N50">
        <v>0.9419</v>
      </c>
      <c r="O50">
        <v>0.955</v>
      </c>
      <c r="P50">
        <v>0.967</v>
      </c>
      <c r="Q50">
        <v>0.979</v>
      </c>
      <c r="R50">
        <v>0.9893</v>
      </c>
      <c r="S50">
        <v>0.9961</v>
      </c>
      <c r="T50">
        <v>0.9996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0.9997</v>
      </c>
      <c r="AE50">
        <v>0.9987</v>
      </c>
      <c r="AF50">
        <v>0.9971</v>
      </c>
      <c r="AG50">
        <v>0.9948</v>
      </c>
      <c r="AH50">
        <v>0.9919</v>
      </c>
      <c r="AI50">
        <v>0.9883</v>
      </c>
      <c r="AJ50">
        <v>0.9841</v>
      </c>
      <c r="AK50">
        <v>0.9793</v>
      </c>
      <c r="AL50">
        <v>0.9737</v>
      </c>
      <c r="AM50">
        <v>0.9676</v>
      </c>
      <c r="AN50">
        <v>0.9608</v>
      </c>
      <c r="AO50">
        <v>0.9533</v>
      </c>
      <c r="AP50">
        <v>0.9452</v>
      </c>
      <c r="AQ50">
        <v>0.9365</v>
      </c>
      <c r="AR50">
        <v>0.9271</v>
      </c>
      <c r="AS50">
        <v>0.917</v>
      </c>
      <c r="AT50">
        <v>0.9063</v>
      </c>
      <c r="AU50">
        <v>0.8953</v>
      </c>
      <c r="AV50">
        <v>0.8843</v>
      </c>
      <c r="AW50">
        <v>0.8733</v>
      </c>
      <c r="AX50">
        <v>0.8623</v>
      </c>
      <c r="AY50">
        <v>0.8512</v>
      </c>
      <c r="AZ50">
        <v>0.8402</v>
      </c>
      <c r="BA50">
        <v>0.8292</v>
      </c>
      <c r="BB50">
        <v>0.8182</v>
      </c>
      <c r="BC50">
        <v>0.8072</v>
      </c>
      <c r="BD50">
        <v>0.7961</v>
      </c>
      <c r="BE50">
        <v>0.7851</v>
      </c>
      <c r="BF50">
        <v>0.7741</v>
      </c>
      <c r="BG50">
        <v>0.7631</v>
      </c>
      <c r="BH50">
        <v>0.7521</v>
      </c>
      <c r="BI50">
        <v>0.741</v>
      </c>
      <c r="BJ50">
        <v>0.73</v>
      </c>
      <c r="BK50">
        <v>0.719</v>
      </c>
      <c r="BL50">
        <v>0.708</v>
      </c>
      <c r="BM50">
        <v>0.697</v>
      </c>
      <c r="BN50">
        <v>0.6859</v>
      </c>
      <c r="BO50">
        <v>0.6749</v>
      </c>
      <c r="BP50">
        <v>0.6639</v>
      </c>
      <c r="BQ50">
        <v>0.6529</v>
      </c>
      <c r="BR50">
        <v>0.6419</v>
      </c>
      <c r="BS50">
        <v>0.6308</v>
      </c>
      <c r="BT50">
        <v>0.6198</v>
      </c>
      <c r="BU50">
        <v>0.6088</v>
      </c>
      <c r="BV50">
        <v>0.5978</v>
      </c>
      <c r="BW50">
        <v>0.5868</v>
      </c>
      <c r="BX50">
        <v>0.5757</v>
      </c>
      <c r="BY50">
        <v>0.5647</v>
      </c>
      <c r="BZ50">
        <v>0.5537</v>
      </c>
      <c r="CA50">
        <v>0.5422</v>
      </c>
      <c r="CB50">
        <v>0.5297</v>
      </c>
      <c r="CC50">
        <v>0.5161</v>
      </c>
      <c r="CD50">
        <v>0.5016</v>
      </c>
      <c r="CE50">
        <v>0.4861</v>
      </c>
      <c r="CF50">
        <v>0.4696</v>
      </c>
      <c r="CG50">
        <v>0.4521</v>
      </c>
      <c r="CH50">
        <v>0.4335</v>
      </c>
      <c r="CI50">
        <v>0.414</v>
      </c>
      <c r="CJ50">
        <v>0.3935</v>
      </c>
      <c r="CK50">
        <v>0.372</v>
      </c>
      <c r="CL50">
        <v>0.3495</v>
      </c>
      <c r="CM50">
        <v>0.3259</v>
      </c>
      <c r="CN50">
        <v>0.3014</v>
      </c>
      <c r="CO50">
        <v>0.2759</v>
      </c>
      <c r="CP50">
        <v>0.2494</v>
      </c>
      <c r="CQ50">
        <v>0.2219</v>
      </c>
      <c r="CR50">
        <v>0.1933</v>
      </c>
      <c r="CS50">
        <v>0.1638</v>
      </c>
      <c r="CT50">
        <v>0.1333</v>
      </c>
      <c r="CU50">
        <v>0.1018</v>
      </c>
      <c r="CV50">
        <v>0.0692</v>
      </c>
    </row>
    <row r="51" spans="1:100" ht="12.75">
      <c r="A51" t="s">
        <v>98</v>
      </c>
      <c r="B51" t="str">
        <f>MID(A51,2,100)</f>
        <v>6kmRoad</v>
      </c>
      <c r="C51">
        <v>6</v>
      </c>
      <c r="D51">
        <v>1073</v>
      </c>
      <c r="E51">
        <v>0.725</v>
      </c>
      <c r="F51">
        <v>0.7579</v>
      </c>
      <c r="G51">
        <v>0.7886</v>
      </c>
      <c r="H51">
        <v>0.8171</v>
      </c>
      <c r="I51">
        <v>0.8434</v>
      </c>
      <c r="J51">
        <v>0.8675</v>
      </c>
      <c r="K51">
        <v>0.8894</v>
      </c>
      <c r="L51">
        <v>0.9091</v>
      </c>
      <c r="M51">
        <v>0.9266</v>
      </c>
      <c r="N51">
        <v>0.9419</v>
      </c>
      <c r="O51">
        <v>0.955</v>
      </c>
      <c r="P51">
        <v>0.967</v>
      </c>
      <c r="Q51">
        <v>0.979</v>
      </c>
      <c r="R51">
        <v>0.9893</v>
      </c>
      <c r="S51">
        <v>0.9961</v>
      </c>
      <c r="T51">
        <v>0.9996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0.9997</v>
      </c>
      <c r="AE51">
        <v>0.9989</v>
      </c>
      <c r="AF51">
        <v>0.9974</v>
      </c>
      <c r="AG51">
        <v>0.9954</v>
      </c>
      <c r="AH51">
        <v>0.9928</v>
      </c>
      <c r="AI51">
        <v>0.9897</v>
      </c>
      <c r="AJ51">
        <v>0.9859</v>
      </c>
      <c r="AK51">
        <v>0.9816</v>
      </c>
      <c r="AL51">
        <v>0.9768</v>
      </c>
      <c r="AM51">
        <v>0.9713</v>
      </c>
      <c r="AN51">
        <v>0.9653</v>
      </c>
      <c r="AO51">
        <v>0.9587</v>
      </c>
      <c r="AP51">
        <v>0.9515</v>
      </c>
      <c r="AQ51">
        <v>0.9438</v>
      </c>
      <c r="AR51">
        <v>0.9355</v>
      </c>
      <c r="AS51">
        <v>0.9266</v>
      </c>
      <c r="AT51">
        <v>0.9171</v>
      </c>
      <c r="AU51">
        <v>0.9071</v>
      </c>
      <c r="AV51">
        <v>0.8965</v>
      </c>
      <c r="AW51">
        <v>0.8856</v>
      </c>
      <c r="AX51">
        <v>0.8747</v>
      </c>
      <c r="AY51">
        <v>0.8638</v>
      </c>
      <c r="AZ51">
        <v>0.8529</v>
      </c>
      <c r="BA51">
        <v>0.842</v>
      </c>
      <c r="BB51">
        <v>0.8311</v>
      </c>
      <c r="BC51">
        <v>0.8202</v>
      </c>
      <c r="BD51">
        <v>0.8093</v>
      </c>
      <c r="BE51">
        <v>0.7984</v>
      </c>
      <c r="BF51">
        <v>0.7875</v>
      </c>
      <c r="BG51">
        <v>0.7766</v>
      </c>
      <c r="BH51">
        <v>0.7657</v>
      </c>
      <c r="BI51">
        <v>0.7548</v>
      </c>
      <c r="BJ51">
        <v>0.7439</v>
      </c>
      <c r="BK51">
        <v>0.733</v>
      </c>
      <c r="BL51">
        <v>0.7221</v>
      </c>
      <c r="BM51">
        <v>0.7112</v>
      </c>
      <c r="BN51">
        <v>0.7003</v>
      </c>
      <c r="BO51">
        <v>0.6894</v>
      </c>
      <c r="BP51">
        <v>0.6785</v>
      </c>
      <c r="BQ51">
        <v>0.6676</v>
      </c>
      <c r="BR51">
        <v>0.6567</v>
      </c>
      <c r="BS51">
        <v>0.6458</v>
      </c>
      <c r="BT51">
        <v>0.6349</v>
      </c>
      <c r="BU51">
        <v>0.624</v>
      </c>
      <c r="BV51">
        <v>0.6131</v>
      </c>
      <c r="BW51">
        <v>0.6022</v>
      </c>
      <c r="BX51">
        <v>0.5913</v>
      </c>
      <c r="BY51">
        <v>0.5804</v>
      </c>
      <c r="BZ51">
        <v>0.5695</v>
      </c>
      <c r="CA51">
        <v>0.5586</v>
      </c>
      <c r="CB51">
        <v>0.5471</v>
      </c>
      <c r="CC51">
        <v>0.5344</v>
      </c>
      <c r="CD51">
        <v>0.5205</v>
      </c>
      <c r="CE51">
        <v>0.5054</v>
      </c>
      <c r="CF51">
        <v>0.4891</v>
      </c>
      <c r="CG51">
        <v>0.4716</v>
      </c>
      <c r="CH51">
        <v>0.4529</v>
      </c>
      <c r="CI51">
        <v>0.433</v>
      </c>
      <c r="CJ51">
        <v>0.4119</v>
      </c>
      <c r="CK51">
        <v>0.3896</v>
      </c>
      <c r="CL51">
        <v>0.3661</v>
      </c>
      <c r="CM51">
        <v>0.3414</v>
      </c>
      <c r="CN51">
        <v>0.3155</v>
      </c>
      <c r="CO51">
        <v>0.2884</v>
      </c>
      <c r="CP51">
        <v>0.2601</v>
      </c>
      <c r="CQ51">
        <v>0.2306</v>
      </c>
      <c r="CR51">
        <v>0.1999</v>
      </c>
      <c r="CS51">
        <v>0.168</v>
      </c>
      <c r="CT51">
        <v>0.1349</v>
      </c>
      <c r="CU51">
        <v>0.1006</v>
      </c>
      <c r="CV51">
        <v>0.0651</v>
      </c>
    </row>
    <row r="52" spans="1:100" ht="12.75">
      <c r="A52" t="s">
        <v>92</v>
      </c>
      <c r="B52" t="str">
        <f t="shared" si="2"/>
        <v>6km</v>
      </c>
      <c r="C52">
        <v>6</v>
      </c>
      <c r="D52">
        <v>1051</v>
      </c>
      <c r="E52">
        <v>0.725</v>
      </c>
      <c r="F52">
        <v>0.7579</v>
      </c>
      <c r="G52">
        <v>0.7886</v>
      </c>
      <c r="H52">
        <v>0.8171</v>
      </c>
      <c r="I52">
        <v>0.8434</v>
      </c>
      <c r="J52">
        <v>0.8675</v>
      </c>
      <c r="K52">
        <v>0.8894</v>
      </c>
      <c r="L52">
        <v>0.9091</v>
      </c>
      <c r="M52">
        <v>0.9266</v>
      </c>
      <c r="N52">
        <v>0.9419</v>
      </c>
      <c r="O52">
        <v>0.955</v>
      </c>
      <c r="P52">
        <v>0.967</v>
      </c>
      <c r="Q52">
        <v>0.979</v>
      </c>
      <c r="R52">
        <v>0.9893</v>
      </c>
      <c r="S52">
        <v>0.9961</v>
      </c>
      <c r="T52">
        <v>0.9996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0.9997</v>
      </c>
      <c r="AE52">
        <v>0.9988</v>
      </c>
      <c r="AF52">
        <v>0.9972</v>
      </c>
      <c r="AG52">
        <v>0.995</v>
      </c>
      <c r="AH52">
        <v>0.9922</v>
      </c>
      <c r="AI52">
        <v>0.9888</v>
      </c>
      <c r="AJ52">
        <v>0.9848</v>
      </c>
      <c r="AK52">
        <v>0.9801</v>
      </c>
      <c r="AL52">
        <v>0.9749</v>
      </c>
      <c r="AM52">
        <v>0.969</v>
      </c>
      <c r="AN52">
        <v>0.9624</v>
      </c>
      <c r="AO52">
        <v>0.9553</v>
      </c>
      <c r="AP52">
        <v>0.9475</v>
      </c>
      <c r="AQ52">
        <v>0.9391</v>
      </c>
      <c r="AR52">
        <v>0.9301</v>
      </c>
      <c r="AS52">
        <v>0.9205</v>
      </c>
      <c r="AT52">
        <v>0.9103</v>
      </c>
      <c r="AU52">
        <v>0.8994</v>
      </c>
      <c r="AV52">
        <v>0.8883</v>
      </c>
      <c r="AW52">
        <v>0.8771</v>
      </c>
      <c r="AX52">
        <v>0.866</v>
      </c>
      <c r="AY52">
        <v>0.8548</v>
      </c>
      <c r="AZ52">
        <v>0.8437</v>
      </c>
      <c r="BA52">
        <v>0.8325</v>
      </c>
      <c r="BB52">
        <v>0.8214</v>
      </c>
      <c r="BC52">
        <v>0.8102</v>
      </c>
      <c r="BD52">
        <v>0.7991</v>
      </c>
      <c r="BE52">
        <v>0.7879</v>
      </c>
      <c r="BF52">
        <v>0.7768</v>
      </c>
      <c r="BG52">
        <v>0.7657</v>
      </c>
      <c r="BH52">
        <v>0.7545</v>
      </c>
      <c r="BI52">
        <v>0.7434</v>
      </c>
      <c r="BJ52">
        <v>0.7322</v>
      </c>
      <c r="BK52">
        <v>0.7211</v>
      </c>
      <c r="BL52">
        <v>0.7099</v>
      </c>
      <c r="BM52">
        <v>0.6988</v>
      </c>
      <c r="BN52">
        <v>0.6876</v>
      </c>
      <c r="BO52">
        <v>0.6765</v>
      </c>
      <c r="BP52">
        <v>0.6653</v>
      </c>
      <c r="BQ52">
        <v>0.6542</v>
      </c>
      <c r="BR52">
        <v>0.643</v>
      </c>
      <c r="BS52">
        <v>0.6319</v>
      </c>
      <c r="BT52">
        <v>0.6208</v>
      </c>
      <c r="BU52">
        <v>0.6096</v>
      </c>
      <c r="BV52">
        <v>0.5985</v>
      </c>
      <c r="BW52">
        <v>0.5873</v>
      </c>
      <c r="BX52">
        <v>0.5762</v>
      </c>
      <c r="BY52">
        <v>0.565</v>
      </c>
      <c r="BZ52">
        <v>0.5539</v>
      </c>
      <c r="CA52">
        <v>0.5426</v>
      </c>
      <c r="CB52">
        <v>0.5305</v>
      </c>
      <c r="CC52">
        <v>0.5174</v>
      </c>
      <c r="CD52">
        <v>0.5033</v>
      </c>
      <c r="CE52">
        <v>0.4882</v>
      </c>
      <c r="CF52">
        <v>0.472</v>
      </c>
      <c r="CG52">
        <v>0.4549</v>
      </c>
      <c r="CH52">
        <v>0.4368</v>
      </c>
      <c r="CI52">
        <v>0.4177</v>
      </c>
      <c r="CJ52">
        <v>0.3976</v>
      </c>
      <c r="CK52">
        <v>0.3765</v>
      </c>
      <c r="CL52">
        <v>0.3543</v>
      </c>
      <c r="CM52">
        <v>0.3312</v>
      </c>
      <c r="CN52">
        <v>0.3071</v>
      </c>
      <c r="CO52">
        <v>0.282</v>
      </c>
      <c r="CP52">
        <v>0.2559</v>
      </c>
      <c r="CQ52">
        <v>0.2288</v>
      </c>
      <c r="CR52">
        <v>0.2007</v>
      </c>
      <c r="CS52">
        <v>0.1715</v>
      </c>
      <c r="CT52">
        <v>0.1414</v>
      </c>
      <c r="CU52">
        <v>0.1103</v>
      </c>
      <c r="CV52">
        <v>0.0782</v>
      </c>
    </row>
    <row r="53" spans="1:100" ht="12.75">
      <c r="A53" t="s">
        <v>99</v>
      </c>
      <c r="B53" t="str">
        <f>MID(A53,2,100)</f>
        <v>4MileRoad</v>
      </c>
      <c r="C53">
        <v>6.436</v>
      </c>
      <c r="D53">
        <v>1154</v>
      </c>
      <c r="E53">
        <v>0.725</v>
      </c>
      <c r="F53">
        <v>0.7579</v>
      </c>
      <c r="G53">
        <v>0.7886</v>
      </c>
      <c r="H53">
        <v>0.8171</v>
      </c>
      <c r="I53">
        <v>0.8434</v>
      </c>
      <c r="J53">
        <v>0.8675</v>
      </c>
      <c r="K53">
        <v>0.8894</v>
      </c>
      <c r="L53">
        <v>0.9091</v>
      </c>
      <c r="M53">
        <v>0.9266</v>
      </c>
      <c r="N53">
        <v>0.9419</v>
      </c>
      <c r="O53">
        <v>0.955</v>
      </c>
      <c r="P53">
        <v>0.967</v>
      </c>
      <c r="Q53">
        <v>0.979</v>
      </c>
      <c r="R53">
        <v>0.9893</v>
      </c>
      <c r="S53">
        <v>0.9961</v>
      </c>
      <c r="T53">
        <v>0.9996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0.9997</v>
      </c>
      <c r="AE53">
        <v>0.9989</v>
      </c>
      <c r="AF53">
        <v>0.9974</v>
      </c>
      <c r="AG53">
        <v>0.9954</v>
      </c>
      <c r="AH53">
        <v>0.9928</v>
      </c>
      <c r="AI53">
        <v>0.9897</v>
      </c>
      <c r="AJ53">
        <v>0.9859</v>
      </c>
      <c r="AK53">
        <v>0.9816</v>
      </c>
      <c r="AL53">
        <v>0.9768</v>
      </c>
      <c r="AM53">
        <v>0.9713</v>
      </c>
      <c r="AN53">
        <v>0.9653</v>
      </c>
      <c r="AO53">
        <v>0.9587</v>
      </c>
      <c r="AP53">
        <v>0.9515</v>
      </c>
      <c r="AQ53">
        <v>0.9438</v>
      </c>
      <c r="AR53">
        <v>0.9355</v>
      </c>
      <c r="AS53">
        <v>0.9266</v>
      </c>
      <c r="AT53">
        <v>0.9171</v>
      </c>
      <c r="AU53">
        <v>0.9071</v>
      </c>
      <c r="AV53">
        <v>0.8965</v>
      </c>
      <c r="AW53">
        <v>0.8856</v>
      </c>
      <c r="AX53">
        <v>0.8747</v>
      </c>
      <c r="AY53">
        <v>0.8638</v>
      </c>
      <c r="AZ53">
        <v>0.8529</v>
      </c>
      <c r="BA53">
        <v>0.842</v>
      </c>
      <c r="BB53">
        <v>0.8311</v>
      </c>
      <c r="BC53">
        <v>0.8202</v>
      </c>
      <c r="BD53">
        <v>0.8093</v>
      </c>
      <c r="BE53">
        <v>0.7984</v>
      </c>
      <c r="BF53">
        <v>0.7875</v>
      </c>
      <c r="BG53">
        <v>0.7766</v>
      </c>
      <c r="BH53">
        <v>0.7657</v>
      </c>
      <c r="BI53">
        <v>0.7548</v>
      </c>
      <c r="BJ53">
        <v>0.7439</v>
      </c>
      <c r="BK53">
        <v>0.733</v>
      </c>
      <c r="BL53">
        <v>0.7221</v>
      </c>
      <c r="BM53">
        <v>0.7112</v>
      </c>
      <c r="BN53">
        <v>0.7003</v>
      </c>
      <c r="BO53">
        <v>0.6894</v>
      </c>
      <c r="BP53">
        <v>0.6785</v>
      </c>
      <c r="BQ53">
        <v>0.6676</v>
      </c>
      <c r="BR53">
        <v>0.6567</v>
      </c>
      <c r="BS53">
        <v>0.6458</v>
      </c>
      <c r="BT53">
        <v>0.6349</v>
      </c>
      <c r="BU53">
        <v>0.624</v>
      </c>
      <c r="BV53">
        <v>0.6131</v>
      </c>
      <c r="BW53">
        <v>0.6022</v>
      </c>
      <c r="BX53">
        <v>0.5913</v>
      </c>
      <c r="BY53">
        <v>0.5804</v>
      </c>
      <c r="BZ53">
        <v>0.5695</v>
      </c>
      <c r="CA53">
        <v>0.5586</v>
      </c>
      <c r="CB53">
        <v>0.5471</v>
      </c>
      <c r="CC53">
        <v>0.5344</v>
      </c>
      <c r="CD53">
        <v>0.5205</v>
      </c>
      <c r="CE53">
        <v>0.5054</v>
      </c>
      <c r="CF53">
        <v>0.4891</v>
      </c>
      <c r="CG53">
        <v>0.4716</v>
      </c>
      <c r="CH53">
        <v>0.4529</v>
      </c>
      <c r="CI53">
        <v>0.433</v>
      </c>
      <c r="CJ53">
        <v>0.4119</v>
      </c>
      <c r="CK53">
        <v>0.3896</v>
      </c>
      <c r="CL53">
        <v>0.3661</v>
      </c>
      <c r="CM53">
        <v>0.3414</v>
      </c>
      <c r="CN53">
        <v>0.3155</v>
      </c>
      <c r="CO53">
        <v>0.2884</v>
      </c>
      <c r="CP53">
        <v>0.2601</v>
      </c>
      <c r="CQ53">
        <v>0.2306</v>
      </c>
      <c r="CR53">
        <v>0.1999</v>
      </c>
      <c r="CS53">
        <v>0.168</v>
      </c>
      <c r="CT53">
        <v>0.1349</v>
      </c>
      <c r="CU53">
        <v>0.1006</v>
      </c>
      <c r="CV53">
        <v>0.0651</v>
      </c>
    </row>
    <row r="54" spans="1:100" ht="12.75">
      <c r="A54" t="s">
        <v>93</v>
      </c>
      <c r="B54" t="str">
        <f t="shared" si="2"/>
        <v>4Mile</v>
      </c>
      <c r="C54">
        <f>4*mile</f>
        <v>6.436</v>
      </c>
      <c r="D54">
        <v>1132</v>
      </c>
      <c r="E54">
        <v>0.725</v>
      </c>
      <c r="F54">
        <v>0.7579</v>
      </c>
      <c r="G54">
        <v>0.7886</v>
      </c>
      <c r="H54">
        <v>0.8171</v>
      </c>
      <c r="I54">
        <v>0.8434</v>
      </c>
      <c r="J54">
        <v>0.8675</v>
      </c>
      <c r="K54">
        <v>0.8894</v>
      </c>
      <c r="L54">
        <v>0.9091</v>
      </c>
      <c r="M54">
        <v>0.9266</v>
      </c>
      <c r="N54">
        <v>0.9419</v>
      </c>
      <c r="O54">
        <v>0.955</v>
      </c>
      <c r="P54">
        <v>0.967</v>
      </c>
      <c r="Q54">
        <v>0.979</v>
      </c>
      <c r="R54">
        <v>0.9893</v>
      </c>
      <c r="S54">
        <v>0.9961</v>
      </c>
      <c r="T54">
        <v>0.9996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0.9997</v>
      </c>
      <c r="AE54">
        <v>0.9988</v>
      </c>
      <c r="AF54">
        <v>0.9972</v>
      </c>
      <c r="AG54">
        <v>0.9951</v>
      </c>
      <c r="AH54">
        <v>0.9924</v>
      </c>
      <c r="AI54">
        <v>0.989</v>
      </c>
      <c r="AJ54">
        <v>0.985</v>
      </c>
      <c r="AK54">
        <v>0.9804</v>
      </c>
      <c r="AL54">
        <v>0.9752</v>
      </c>
      <c r="AM54">
        <v>0.9694</v>
      </c>
      <c r="AN54">
        <v>0.963</v>
      </c>
      <c r="AO54">
        <v>0.956</v>
      </c>
      <c r="AP54">
        <v>0.9483</v>
      </c>
      <c r="AQ54">
        <v>0.9401</v>
      </c>
      <c r="AR54">
        <v>0.9312</v>
      </c>
      <c r="AS54">
        <v>0.9217</v>
      </c>
      <c r="AT54">
        <v>0.9117</v>
      </c>
      <c r="AU54">
        <v>0.901</v>
      </c>
      <c r="AV54">
        <v>0.8898</v>
      </c>
      <c r="AW54">
        <v>0.8786</v>
      </c>
      <c r="AX54">
        <v>0.8674</v>
      </c>
      <c r="AY54">
        <v>0.8562</v>
      </c>
      <c r="AZ54">
        <v>0.845</v>
      </c>
      <c r="BA54">
        <v>0.8338</v>
      </c>
      <c r="BB54">
        <v>0.8226</v>
      </c>
      <c r="BC54">
        <v>0.8114</v>
      </c>
      <c r="BD54">
        <v>0.8002</v>
      </c>
      <c r="BE54">
        <v>0.789</v>
      </c>
      <c r="BF54">
        <v>0.7778</v>
      </c>
      <c r="BG54">
        <v>0.7666</v>
      </c>
      <c r="BH54">
        <v>0.7554</v>
      </c>
      <c r="BI54">
        <v>0.7443</v>
      </c>
      <c r="BJ54">
        <v>0.7331</v>
      </c>
      <c r="BK54">
        <v>0.7219</v>
      </c>
      <c r="BL54">
        <v>0.7107</v>
      </c>
      <c r="BM54">
        <v>0.6995</v>
      </c>
      <c r="BN54">
        <v>0.6883</v>
      </c>
      <c r="BO54">
        <v>0.6771</v>
      </c>
      <c r="BP54">
        <v>0.6659</v>
      </c>
      <c r="BQ54">
        <v>0.6547</v>
      </c>
      <c r="BR54">
        <v>0.6435</v>
      </c>
      <c r="BS54">
        <v>0.6323</v>
      </c>
      <c r="BT54">
        <v>0.6211</v>
      </c>
      <c r="BU54">
        <v>0.6099</v>
      </c>
      <c r="BV54">
        <v>0.5987</v>
      </c>
      <c r="BW54">
        <v>0.5875</v>
      </c>
      <c r="BX54">
        <v>0.5763</v>
      </c>
      <c r="BY54">
        <v>0.5651</v>
      </c>
      <c r="BZ54">
        <v>0.5539</v>
      </c>
      <c r="CA54">
        <v>0.5427</v>
      </c>
      <c r="CB54">
        <v>0.5309</v>
      </c>
      <c r="CC54">
        <v>0.518</v>
      </c>
      <c r="CD54">
        <v>0.5041</v>
      </c>
      <c r="CE54">
        <v>0.4893</v>
      </c>
      <c r="CF54">
        <v>0.4734</v>
      </c>
      <c r="CG54">
        <v>0.4565</v>
      </c>
      <c r="CH54">
        <v>0.4387</v>
      </c>
      <c r="CI54">
        <v>0.4198</v>
      </c>
      <c r="CJ54">
        <v>0.3999</v>
      </c>
      <c r="CK54">
        <v>0.3791</v>
      </c>
      <c r="CL54">
        <v>0.3572</v>
      </c>
      <c r="CM54">
        <v>0.3343</v>
      </c>
      <c r="CN54">
        <v>0.3105</v>
      </c>
      <c r="CO54">
        <v>0.2856</v>
      </c>
      <c r="CP54">
        <v>0.2598</v>
      </c>
      <c r="CQ54">
        <v>0.2329</v>
      </c>
      <c r="CR54">
        <v>0.205</v>
      </c>
      <c r="CS54">
        <v>0.1762</v>
      </c>
      <c r="CT54">
        <v>0.1463</v>
      </c>
      <c r="CU54">
        <v>0.1154</v>
      </c>
      <c r="CV54">
        <v>0.0836</v>
      </c>
    </row>
    <row r="55" spans="1:100" ht="12.75">
      <c r="A55" t="s">
        <v>100</v>
      </c>
      <c r="B55" t="str">
        <f>MID(A55,2,100)</f>
        <v>8kmRoad</v>
      </c>
      <c r="C55">
        <v>8</v>
      </c>
      <c r="D55">
        <v>1445</v>
      </c>
      <c r="E55">
        <v>0.725</v>
      </c>
      <c r="F55">
        <v>0.7579</v>
      </c>
      <c r="G55">
        <v>0.7886</v>
      </c>
      <c r="H55">
        <v>0.8171</v>
      </c>
      <c r="I55">
        <v>0.8434</v>
      </c>
      <c r="J55">
        <v>0.8675</v>
      </c>
      <c r="K55">
        <v>0.8894</v>
      </c>
      <c r="L55">
        <v>0.9091</v>
      </c>
      <c r="M55">
        <v>0.9266</v>
      </c>
      <c r="N55">
        <v>0.9419</v>
      </c>
      <c r="O55">
        <v>0.955</v>
      </c>
      <c r="P55">
        <v>0.967</v>
      </c>
      <c r="Q55">
        <v>0.979</v>
      </c>
      <c r="R55">
        <v>0.9893</v>
      </c>
      <c r="S55">
        <v>0.9961</v>
      </c>
      <c r="T55">
        <v>0.9996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0.9997</v>
      </c>
      <c r="AE55">
        <v>0.9989</v>
      </c>
      <c r="AF55">
        <v>0.9974</v>
      </c>
      <c r="AG55">
        <v>0.9954</v>
      </c>
      <c r="AH55">
        <v>0.9928</v>
      </c>
      <c r="AI55">
        <v>0.9897</v>
      </c>
      <c r="AJ55">
        <v>0.9859</v>
      </c>
      <c r="AK55">
        <v>0.9816</v>
      </c>
      <c r="AL55">
        <v>0.9768</v>
      </c>
      <c r="AM55">
        <v>0.9713</v>
      </c>
      <c r="AN55">
        <v>0.9653</v>
      </c>
      <c r="AO55">
        <v>0.9587</v>
      </c>
      <c r="AP55">
        <v>0.9515</v>
      </c>
      <c r="AQ55">
        <v>0.9438</v>
      </c>
      <c r="AR55">
        <v>0.9355</v>
      </c>
      <c r="AS55">
        <v>0.9266</v>
      </c>
      <c r="AT55">
        <v>0.9171</v>
      </c>
      <c r="AU55">
        <v>0.9071</v>
      </c>
      <c r="AV55">
        <v>0.8965</v>
      </c>
      <c r="AW55">
        <v>0.8856</v>
      </c>
      <c r="AX55">
        <v>0.8747</v>
      </c>
      <c r="AY55">
        <v>0.8638</v>
      </c>
      <c r="AZ55">
        <v>0.8529</v>
      </c>
      <c r="BA55">
        <v>0.842</v>
      </c>
      <c r="BB55">
        <v>0.8311</v>
      </c>
      <c r="BC55">
        <v>0.8202</v>
      </c>
      <c r="BD55">
        <v>0.8093</v>
      </c>
      <c r="BE55">
        <v>0.7984</v>
      </c>
      <c r="BF55">
        <v>0.7875</v>
      </c>
      <c r="BG55">
        <v>0.7766</v>
      </c>
      <c r="BH55">
        <v>0.7657</v>
      </c>
      <c r="BI55">
        <v>0.7548</v>
      </c>
      <c r="BJ55">
        <v>0.7439</v>
      </c>
      <c r="BK55">
        <v>0.733</v>
      </c>
      <c r="BL55">
        <v>0.7221</v>
      </c>
      <c r="BM55">
        <v>0.7112</v>
      </c>
      <c r="BN55">
        <v>0.7003</v>
      </c>
      <c r="BO55">
        <v>0.6894</v>
      </c>
      <c r="BP55">
        <v>0.6785</v>
      </c>
      <c r="BQ55">
        <v>0.6676</v>
      </c>
      <c r="BR55">
        <v>0.6567</v>
      </c>
      <c r="BS55">
        <v>0.6458</v>
      </c>
      <c r="BT55">
        <v>0.6349</v>
      </c>
      <c r="BU55">
        <v>0.624</v>
      </c>
      <c r="BV55">
        <v>0.6131</v>
      </c>
      <c r="BW55">
        <v>0.6022</v>
      </c>
      <c r="BX55">
        <v>0.5913</v>
      </c>
      <c r="BY55">
        <v>0.5804</v>
      </c>
      <c r="BZ55">
        <v>0.5695</v>
      </c>
      <c r="CA55">
        <v>0.5586</v>
      </c>
      <c r="CB55">
        <v>0.5471</v>
      </c>
      <c r="CC55">
        <v>0.5344</v>
      </c>
      <c r="CD55">
        <v>0.5205</v>
      </c>
      <c r="CE55">
        <v>0.5054</v>
      </c>
      <c r="CF55">
        <v>0.4891</v>
      </c>
      <c r="CG55">
        <v>0.4716</v>
      </c>
      <c r="CH55">
        <v>0.4529</v>
      </c>
      <c r="CI55">
        <v>0.433</v>
      </c>
      <c r="CJ55">
        <v>0.4119</v>
      </c>
      <c r="CK55">
        <v>0.3896</v>
      </c>
      <c r="CL55">
        <v>0.3661</v>
      </c>
      <c r="CM55">
        <v>0.3414</v>
      </c>
      <c r="CN55">
        <v>0.3155</v>
      </c>
      <c r="CO55">
        <v>0.2884</v>
      </c>
      <c r="CP55">
        <v>0.2601</v>
      </c>
      <c r="CQ55">
        <v>0.2306</v>
      </c>
      <c r="CR55">
        <v>0.1999</v>
      </c>
      <c r="CS55">
        <v>0.168</v>
      </c>
      <c r="CT55">
        <v>0.1349</v>
      </c>
      <c r="CU55">
        <v>0.1006</v>
      </c>
      <c r="CV55">
        <v>0.0651</v>
      </c>
    </row>
    <row r="56" spans="1:100" ht="12.75">
      <c r="A56" t="s">
        <v>94</v>
      </c>
      <c r="B56" t="str">
        <f t="shared" si="2"/>
        <v>8km</v>
      </c>
      <c r="C56">
        <v>8</v>
      </c>
      <c r="D56">
        <v>1425</v>
      </c>
      <c r="E56">
        <v>0.725</v>
      </c>
      <c r="F56">
        <v>0.7579</v>
      </c>
      <c r="G56">
        <v>0.7886</v>
      </c>
      <c r="H56">
        <v>0.8171</v>
      </c>
      <c r="I56">
        <v>0.8434</v>
      </c>
      <c r="J56">
        <v>0.8675</v>
      </c>
      <c r="K56">
        <v>0.8894</v>
      </c>
      <c r="L56">
        <v>0.9091</v>
      </c>
      <c r="M56">
        <v>0.9266</v>
      </c>
      <c r="N56">
        <v>0.9419</v>
      </c>
      <c r="O56">
        <v>0.955</v>
      </c>
      <c r="P56">
        <v>0.967</v>
      </c>
      <c r="Q56">
        <v>0.979</v>
      </c>
      <c r="R56">
        <v>0.9893</v>
      </c>
      <c r="S56">
        <v>0.9961</v>
      </c>
      <c r="T56">
        <v>0.9996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0.9997</v>
      </c>
      <c r="AE56">
        <v>0.9988</v>
      </c>
      <c r="AF56">
        <v>0.9974</v>
      </c>
      <c r="AG56">
        <v>0.9953</v>
      </c>
      <c r="AH56">
        <v>0.9927</v>
      </c>
      <c r="AI56">
        <v>0.9895</v>
      </c>
      <c r="AJ56">
        <v>0.9857</v>
      </c>
      <c r="AK56">
        <v>0.9813</v>
      </c>
      <c r="AL56">
        <v>0.9764</v>
      </c>
      <c r="AM56">
        <v>0.9708</v>
      </c>
      <c r="AN56">
        <v>0.9647</v>
      </c>
      <c r="AO56">
        <v>0.958</v>
      </c>
      <c r="AP56">
        <v>0.9507</v>
      </c>
      <c r="AQ56">
        <v>0.9428</v>
      </c>
      <c r="AR56">
        <v>0.9343</v>
      </c>
      <c r="AS56">
        <v>0.9253</v>
      </c>
      <c r="AT56">
        <v>0.9157</v>
      </c>
      <c r="AU56">
        <v>0.9055</v>
      </c>
      <c r="AV56">
        <v>0.8947</v>
      </c>
      <c r="AW56">
        <v>0.8834</v>
      </c>
      <c r="AX56">
        <v>0.872</v>
      </c>
      <c r="AY56">
        <v>0.8607</v>
      </c>
      <c r="AZ56">
        <v>0.8493</v>
      </c>
      <c r="BA56">
        <v>0.838</v>
      </c>
      <c r="BB56">
        <v>0.8266</v>
      </c>
      <c r="BC56">
        <v>0.8153</v>
      </c>
      <c r="BD56">
        <v>0.804</v>
      </c>
      <c r="BE56">
        <v>0.7926</v>
      </c>
      <c r="BF56">
        <v>0.7813</v>
      </c>
      <c r="BG56">
        <v>0.7699</v>
      </c>
      <c r="BH56">
        <v>0.7586</v>
      </c>
      <c r="BI56">
        <v>0.7472</v>
      </c>
      <c r="BJ56">
        <v>0.7359</v>
      </c>
      <c r="BK56">
        <v>0.7245</v>
      </c>
      <c r="BL56">
        <v>0.7132</v>
      </c>
      <c r="BM56">
        <v>0.7019</v>
      </c>
      <c r="BN56">
        <v>0.6905</v>
      </c>
      <c r="BO56">
        <v>0.6792</v>
      </c>
      <c r="BP56">
        <v>0.6678</v>
      </c>
      <c r="BQ56">
        <v>0.6565</v>
      </c>
      <c r="BR56">
        <v>0.6451</v>
      </c>
      <c r="BS56">
        <v>0.6338</v>
      </c>
      <c r="BT56">
        <v>0.6224</v>
      </c>
      <c r="BU56">
        <v>0.6111</v>
      </c>
      <c r="BV56">
        <v>0.5997</v>
      </c>
      <c r="BW56">
        <v>0.5884</v>
      </c>
      <c r="BX56">
        <v>0.5771</v>
      </c>
      <c r="BY56">
        <v>0.5657</v>
      </c>
      <c r="BZ56">
        <v>0.5544</v>
      </c>
      <c r="CA56">
        <v>0.543</v>
      </c>
      <c r="CB56">
        <v>0.5315</v>
      </c>
      <c r="CC56">
        <v>0.519</v>
      </c>
      <c r="CD56">
        <v>0.5055</v>
      </c>
      <c r="CE56">
        <v>0.491</v>
      </c>
      <c r="CF56">
        <v>0.4755</v>
      </c>
      <c r="CG56">
        <v>0.459</v>
      </c>
      <c r="CH56">
        <v>0.4416</v>
      </c>
      <c r="CI56">
        <v>0.4231</v>
      </c>
      <c r="CJ56">
        <v>0.4036</v>
      </c>
      <c r="CK56">
        <v>0.3831</v>
      </c>
      <c r="CL56">
        <v>0.3616</v>
      </c>
      <c r="CM56">
        <v>0.3391</v>
      </c>
      <c r="CN56">
        <v>0.3157</v>
      </c>
      <c r="CO56">
        <v>0.2912</v>
      </c>
      <c r="CP56">
        <v>0.2657</v>
      </c>
      <c r="CQ56">
        <v>0.2392</v>
      </c>
      <c r="CR56">
        <v>0.2117</v>
      </c>
      <c r="CS56">
        <v>0.1832</v>
      </c>
      <c r="CT56">
        <v>0.1537</v>
      </c>
      <c r="CU56">
        <v>0.1233</v>
      </c>
      <c r="CV56">
        <v>0.0918</v>
      </c>
    </row>
    <row r="57" spans="1:100" ht="12.75">
      <c r="A57" t="s">
        <v>101</v>
      </c>
      <c r="B57" t="str">
        <f>MID(A57,2,100)</f>
        <v>5MileRoad</v>
      </c>
      <c r="C57">
        <v>8.045</v>
      </c>
      <c r="D57">
        <v>1452</v>
      </c>
      <c r="E57">
        <v>0.725</v>
      </c>
      <c r="F57">
        <v>0.7579</v>
      </c>
      <c r="G57">
        <v>0.7886</v>
      </c>
      <c r="H57">
        <v>0.8171</v>
      </c>
      <c r="I57">
        <v>0.8434</v>
      </c>
      <c r="J57">
        <v>0.8675</v>
      </c>
      <c r="K57">
        <v>0.8894</v>
      </c>
      <c r="L57">
        <v>0.9091</v>
      </c>
      <c r="M57">
        <v>0.9266</v>
      </c>
      <c r="N57">
        <v>0.9419</v>
      </c>
      <c r="O57">
        <v>0.955</v>
      </c>
      <c r="P57">
        <v>0.967</v>
      </c>
      <c r="Q57">
        <v>0.979</v>
      </c>
      <c r="R57">
        <v>0.9893</v>
      </c>
      <c r="S57">
        <v>0.9961</v>
      </c>
      <c r="T57">
        <v>0.9996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0.9997</v>
      </c>
      <c r="AE57">
        <v>0.9989</v>
      </c>
      <c r="AF57">
        <v>0.9974</v>
      </c>
      <c r="AG57">
        <v>0.9954</v>
      </c>
      <c r="AH57">
        <v>0.9928</v>
      </c>
      <c r="AI57">
        <v>0.9897</v>
      </c>
      <c r="AJ57">
        <v>0.9859</v>
      </c>
      <c r="AK57">
        <v>0.9816</v>
      </c>
      <c r="AL57">
        <v>0.9768</v>
      </c>
      <c r="AM57">
        <v>0.9713</v>
      </c>
      <c r="AN57">
        <v>0.9653</v>
      </c>
      <c r="AO57">
        <v>0.9587</v>
      </c>
      <c r="AP57">
        <v>0.9515</v>
      </c>
      <c r="AQ57">
        <v>0.9438</v>
      </c>
      <c r="AR57">
        <v>0.9355</v>
      </c>
      <c r="AS57">
        <v>0.9266</v>
      </c>
      <c r="AT57">
        <v>0.9171</v>
      </c>
      <c r="AU57">
        <v>0.9071</v>
      </c>
      <c r="AV57">
        <v>0.8965</v>
      </c>
      <c r="AW57">
        <v>0.8856</v>
      </c>
      <c r="AX57">
        <v>0.8747</v>
      </c>
      <c r="AY57">
        <v>0.8638</v>
      </c>
      <c r="AZ57">
        <v>0.8529</v>
      </c>
      <c r="BA57">
        <v>0.842</v>
      </c>
      <c r="BB57">
        <v>0.8311</v>
      </c>
      <c r="BC57">
        <v>0.8202</v>
      </c>
      <c r="BD57">
        <v>0.8093</v>
      </c>
      <c r="BE57">
        <v>0.7984</v>
      </c>
      <c r="BF57">
        <v>0.7875</v>
      </c>
      <c r="BG57">
        <v>0.7766</v>
      </c>
      <c r="BH57">
        <v>0.7657</v>
      </c>
      <c r="BI57">
        <v>0.7548</v>
      </c>
      <c r="BJ57">
        <v>0.7439</v>
      </c>
      <c r="BK57">
        <v>0.733</v>
      </c>
      <c r="BL57">
        <v>0.7221</v>
      </c>
      <c r="BM57">
        <v>0.7112</v>
      </c>
      <c r="BN57">
        <v>0.7003</v>
      </c>
      <c r="BO57">
        <v>0.6894</v>
      </c>
      <c r="BP57">
        <v>0.6785</v>
      </c>
      <c r="BQ57">
        <v>0.6676</v>
      </c>
      <c r="BR57">
        <v>0.6567</v>
      </c>
      <c r="BS57">
        <v>0.6458</v>
      </c>
      <c r="BT57">
        <v>0.6349</v>
      </c>
      <c r="BU57">
        <v>0.624</v>
      </c>
      <c r="BV57">
        <v>0.6131</v>
      </c>
      <c r="BW57">
        <v>0.6022</v>
      </c>
      <c r="BX57">
        <v>0.5913</v>
      </c>
      <c r="BY57">
        <v>0.5804</v>
      </c>
      <c r="BZ57">
        <v>0.5695</v>
      </c>
      <c r="CA57">
        <v>0.5586</v>
      </c>
      <c r="CB57">
        <v>0.5471</v>
      </c>
      <c r="CC57">
        <v>0.5344</v>
      </c>
      <c r="CD57">
        <v>0.5205</v>
      </c>
      <c r="CE57">
        <v>0.5054</v>
      </c>
      <c r="CF57">
        <v>0.4891</v>
      </c>
      <c r="CG57">
        <v>0.4716</v>
      </c>
      <c r="CH57">
        <v>0.4529</v>
      </c>
      <c r="CI57">
        <v>0.433</v>
      </c>
      <c r="CJ57">
        <v>0.4119</v>
      </c>
      <c r="CK57">
        <v>0.3896</v>
      </c>
      <c r="CL57">
        <v>0.3661</v>
      </c>
      <c r="CM57">
        <v>0.3414</v>
      </c>
      <c r="CN57">
        <v>0.3155</v>
      </c>
      <c r="CO57">
        <v>0.2884</v>
      </c>
      <c r="CP57">
        <v>0.2601</v>
      </c>
      <c r="CQ57">
        <v>0.2306</v>
      </c>
      <c r="CR57">
        <v>0.1999</v>
      </c>
      <c r="CS57">
        <v>0.168</v>
      </c>
      <c r="CT57">
        <v>0.1349</v>
      </c>
      <c r="CU57">
        <v>0.1006</v>
      </c>
      <c r="CV57">
        <v>0.0651</v>
      </c>
    </row>
    <row r="58" spans="1:100" ht="12.75">
      <c r="A58" t="s">
        <v>95</v>
      </c>
      <c r="B58" t="str">
        <f t="shared" si="2"/>
        <v>5Mile</v>
      </c>
      <c r="C58">
        <f>5*mile</f>
        <v>8.045</v>
      </c>
      <c r="D58">
        <v>1435</v>
      </c>
      <c r="E58">
        <v>0.725</v>
      </c>
      <c r="F58">
        <v>0.7579</v>
      </c>
      <c r="G58">
        <v>0.7886</v>
      </c>
      <c r="H58">
        <v>0.8171</v>
      </c>
      <c r="I58">
        <v>0.8434</v>
      </c>
      <c r="J58">
        <v>0.8675</v>
      </c>
      <c r="K58">
        <v>0.8894</v>
      </c>
      <c r="L58">
        <v>0.9091</v>
      </c>
      <c r="M58">
        <v>0.9266</v>
      </c>
      <c r="N58">
        <v>0.9419</v>
      </c>
      <c r="O58">
        <v>0.955</v>
      </c>
      <c r="P58">
        <v>0.967</v>
      </c>
      <c r="Q58">
        <v>0.979</v>
      </c>
      <c r="R58">
        <v>0.9893</v>
      </c>
      <c r="S58">
        <v>0.9961</v>
      </c>
      <c r="T58">
        <v>0.9996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0.9997</v>
      </c>
      <c r="AE58">
        <v>0.9988</v>
      </c>
      <c r="AF58">
        <v>0.9974</v>
      </c>
      <c r="AG58">
        <v>0.9953</v>
      </c>
      <c r="AH58">
        <v>0.9927</v>
      </c>
      <c r="AI58">
        <v>0.9895</v>
      </c>
      <c r="AJ58">
        <v>0.9857</v>
      </c>
      <c r="AK58">
        <v>0.9813</v>
      </c>
      <c r="AL58">
        <v>0.9764</v>
      </c>
      <c r="AM58">
        <v>0.9709</v>
      </c>
      <c r="AN58">
        <v>0.9647</v>
      </c>
      <c r="AO58">
        <v>0.958</v>
      </c>
      <c r="AP58">
        <v>0.9507</v>
      </c>
      <c r="AQ58">
        <v>0.9429</v>
      </c>
      <c r="AR58">
        <v>0.9344</v>
      </c>
      <c r="AS58">
        <v>0.9254</v>
      </c>
      <c r="AT58">
        <v>0.9158</v>
      </c>
      <c r="AU58">
        <v>0.9056</v>
      </c>
      <c r="AV58">
        <v>0.8948</v>
      </c>
      <c r="AW58">
        <v>0.8835</v>
      </c>
      <c r="AX58">
        <v>0.8722</v>
      </c>
      <c r="AY58">
        <v>0.8608</v>
      </c>
      <c r="AZ58">
        <v>0.8495</v>
      </c>
      <c r="BA58">
        <v>0.8381</v>
      </c>
      <c r="BB58">
        <v>0.8268</v>
      </c>
      <c r="BC58">
        <v>0.8154</v>
      </c>
      <c r="BD58">
        <v>0.8041</v>
      </c>
      <c r="BE58">
        <v>0.7927</v>
      </c>
      <c r="BF58">
        <v>0.7814</v>
      </c>
      <c r="BG58">
        <v>0.77</v>
      </c>
      <c r="BH58">
        <v>0.7587</v>
      </c>
      <c r="BI58">
        <v>0.7473</v>
      </c>
      <c r="BJ58">
        <v>0.736</v>
      </c>
      <c r="BK58">
        <v>0.7246</v>
      </c>
      <c r="BL58">
        <v>0.7133</v>
      </c>
      <c r="BM58">
        <v>0.7019</v>
      </c>
      <c r="BN58">
        <v>0.6906</v>
      </c>
      <c r="BO58">
        <v>0.6792</v>
      </c>
      <c r="BP58">
        <v>0.6679</v>
      </c>
      <c r="BQ58">
        <v>0.6565</v>
      </c>
      <c r="BR58">
        <v>0.6452</v>
      </c>
      <c r="BS58">
        <v>0.6338</v>
      </c>
      <c r="BT58">
        <v>0.6225</v>
      </c>
      <c r="BU58">
        <v>0.6111</v>
      </c>
      <c r="BV58">
        <v>0.5998</v>
      </c>
      <c r="BW58">
        <v>0.5884</v>
      </c>
      <c r="BX58">
        <v>0.5771</v>
      </c>
      <c r="BY58">
        <v>0.5657</v>
      </c>
      <c r="BZ58">
        <v>0.5544</v>
      </c>
      <c r="CA58">
        <v>0.543</v>
      </c>
      <c r="CB58">
        <v>0.5315</v>
      </c>
      <c r="CC58">
        <v>0.519</v>
      </c>
      <c r="CD58">
        <v>0.5055</v>
      </c>
      <c r="CE58">
        <v>0.491</v>
      </c>
      <c r="CF58">
        <v>0.4756</v>
      </c>
      <c r="CG58">
        <v>0.4591</v>
      </c>
      <c r="CH58">
        <v>0.4416</v>
      </c>
      <c r="CI58">
        <v>0.4231</v>
      </c>
      <c r="CJ58">
        <v>0.4037</v>
      </c>
      <c r="CK58">
        <v>0.3832</v>
      </c>
      <c r="CL58">
        <v>0.3617</v>
      </c>
      <c r="CM58">
        <v>0.3392</v>
      </c>
      <c r="CN58">
        <v>0.3157</v>
      </c>
      <c r="CO58">
        <v>0.2913</v>
      </c>
      <c r="CP58">
        <v>0.2658</v>
      </c>
      <c r="CQ58">
        <v>0.2393</v>
      </c>
      <c r="CR58">
        <v>0.2118</v>
      </c>
      <c r="CS58">
        <v>0.1833</v>
      </c>
      <c r="CT58">
        <v>0.1539</v>
      </c>
      <c r="CU58">
        <v>0.1234</v>
      </c>
      <c r="CV58">
        <v>0.0919</v>
      </c>
    </row>
    <row r="59" spans="1:100" ht="12.75">
      <c r="A59" t="s">
        <v>102</v>
      </c>
      <c r="B59" t="str">
        <f>MID(A59,2,100)</f>
        <v>10kmRoad</v>
      </c>
      <c r="C59">
        <v>10</v>
      </c>
      <c r="D59">
        <v>1820</v>
      </c>
      <c r="E59">
        <v>0.7236</v>
      </c>
      <c r="F59">
        <v>0.7566</v>
      </c>
      <c r="G59">
        <v>0.7874</v>
      </c>
      <c r="H59">
        <v>0.816</v>
      </c>
      <c r="I59">
        <v>0.8424</v>
      </c>
      <c r="J59">
        <v>0.8666</v>
      </c>
      <c r="K59">
        <v>0.8886</v>
      </c>
      <c r="L59">
        <v>0.9084</v>
      </c>
      <c r="M59">
        <v>0.926</v>
      </c>
      <c r="N59">
        <v>0.9414</v>
      </c>
      <c r="O59">
        <v>0.9546</v>
      </c>
      <c r="P59">
        <v>0.9667</v>
      </c>
      <c r="Q59">
        <v>0.9788</v>
      </c>
      <c r="R59">
        <v>0.9892</v>
      </c>
      <c r="S59">
        <v>0.9961</v>
      </c>
      <c r="T59">
        <v>0.9996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0.9997</v>
      </c>
      <c r="AE59">
        <v>0.9989</v>
      </c>
      <c r="AF59">
        <v>0.9974</v>
      </c>
      <c r="AG59">
        <v>0.9954</v>
      </c>
      <c r="AH59">
        <v>0.9928</v>
      </c>
      <c r="AI59">
        <v>0.9897</v>
      </c>
      <c r="AJ59">
        <v>0.9859</v>
      </c>
      <c r="AK59">
        <v>0.9816</v>
      </c>
      <c r="AL59">
        <v>0.9768</v>
      </c>
      <c r="AM59">
        <v>0.9713</v>
      </c>
      <c r="AN59">
        <v>0.9653</v>
      </c>
      <c r="AO59">
        <v>0.9587</v>
      </c>
      <c r="AP59">
        <v>0.9515</v>
      </c>
      <c r="AQ59">
        <v>0.9438</v>
      </c>
      <c r="AR59">
        <v>0.9355</v>
      </c>
      <c r="AS59">
        <v>0.9266</v>
      </c>
      <c r="AT59">
        <v>0.9171</v>
      </c>
      <c r="AU59">
        <v>0.9071</v>
      </c>
      <c r="AV59">
        <v>0.8965</v>
      </c>
      <c r="AW59">
        <v>0.8856</v>
      </c>
      <c r="AX59">
        <v>0.8747</v>
      </c>
      <c r="AY59">
        <v>0.8638</v>
      </c>
      <c r="AZ59">
        <v>0.8529</v>
      </c>
      <c r="BA59">
        <v>0.842</v>
      </c>
      <c r="BB59">
        <v>0.8311</v>
      </c>
      <c r="BC59">
        <v>0.8202</v>
      </c>
      <c r="BD59">
        <v>0.8093</v>
      </c>
      <c r="BE59">
        <v>0.7984</v>
      </c>
      <c r="BF59">
        <v>0.7875</v>
      </c>
      <c r="BG59">
        <v>0.7766</v>
      </c>
      <c r="BH59">
        <v>0.7657</v>
      </c>
      <c r="BI59">
        <v>0.7548</v>
      </c>
      <c r="BJ59">
        <v>0.7439</v>
      </c>
      <c r="BK59">
        <v>0.733</v>
      </c>
      <c r="BL59">
        <v>0.7221</v>
      </c>
      <c r="BM59">
        <v>0.7112</v>
      </c>
      <c r="BN59">
        <v>0.7003</v>
      </c>
      <c r="BO59">
        <v>0.6894</v>
      </c>
      <c r="BP59">
        <v>0.6785</v>
      </c>
      <c r="BQ59">
        <v>0.6676</v>
      </c>
      <c r="BR59">
        <v>0.6567</v>
      </c>
      <c r="BS59">
        <v>0.6458</v>
      </c>
      <c r="BT59">
        <v>0.6349</v>
      </c>
      <c r="BU59">
        <v>0.624</v>
      </c>
      <c r="BV59">
        <v>0.6131</v>
      </c>
      <c r="BW59">
        <v>0.6022</v>
      </c>
      <c r="BX59">
        <v>0.5913</v>
      </c>
      <c r="BY59">
        <v>0.5804</v>
      </c>
      <c r="BZ59">
        <v>0.5695</v>
      </c>
      <c r="CA59">
        <v>0.5586</v>
      </c>
      <c r="CB59">
        <v>0.5471</v>
      </c>
      <c r="CC59">
        <v>0.5344</v>
      </c>
      <c r="CD59">
        <v>0.5205</v>
      </c>
      <c r="CE59">
        <v>0.5054</v>
      </c>
      <c r="CF59">
        <v>0.4891</v>
      </c>
      <c r="CG59">
        <v>0.4716</v>
      </c>
      <c r="CH59">
        <v>0.4529</v>
      </c>
      <c r="CI59">
        <v>0.433</v>
      </c>
      <c r="CJ59">
        <v>0.4119</v>
      </c>
      <c r="CK59">
        <v>0.3896</v>
      </c>
      <c r="CL59">
        <v>0.3661</v>
      </c>
      <c r="CM59">
        <v>0.3414</v>
      </c>
      <c r="CN59">
        <v>0.3155</v>
      </c>
      <c r="CO59">
        <v>0.2884</v>
      </c>
      <c r="CP59">
        <v>0.2601</v>
      </c>
      <c r="CQ59">
        <v>0.2306</v>
      </c>
      <c r="CR59">
        <v>0.1999</v>
      </c>
      <c r="CS59">
        <v>0.168</v>
      </c>
      <c r="CT59">
        <v>0.1349</v>
      </c>
      <c r="CU59">
        <v>0.1006</v>
      </c>
      <c r="CV59">
        <v>0.0651</v>
      </c>
    </row>
    <row r="60" spans="1:100" ht="12.75">
      <c r="A60" t="s">
        <v>96</v>
      </c>
      <c r="B60" t="str">
        <f t="shared" si="2"/>
        <v>10km</v>
      </c>
      <c r="C60">
        <v>10</v>
      </c>
      <c r="D60">
        <v>1801.09</v>
      </c>
      <c r="E60">
        <v>0.725</v>
      </c>
      <c r="F60">
        <v>0.7579</v>
      </c>
      <c r="G60">
        <v>0.7886</v>
      </c>
      <c r="H60">
        <v>0.8171</v>
      </c>
      <c r="I60">
        <v>0.8434</v>
      </c>
      <c r="J60">
        <v>0.8675</v>
      </c>
      <c r="K60">
        <v>0.8894</v>
      </c>
      <c r="L60">
        <v>0.9091</v>
      </c>
      <c r="M60">
        <v>0.9266</v>
      </c>
      <c r="N60">
        <v>0.9419</v>
      </c>
      <c r="O60">
        <v>0.955</v>
      </c>
      <c r="P60">
        <v>0.967</v>
      </c>
      <c r="Q60">
        <v>0.979</v>
      </c>
      <c r="R60">
        <v>0.9893</v>
      </c>
      <c r="S60">
        <v>0.9961</v>
      </c>
      <c r="T60">
        <v>0.9996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0.9997</v>
      </c>
      <c r="AE60">
        <v>0.9989</v>
      </c>
      <c r="AF60">
        <v>0.9975</v>
      </c>
      <c r="AG60">
        <v>0.9955</v>
      </c>
      <c r="AH60">
        <v>0.993</v>
      </c>
      <c r="AI60">
        <v>0.99</v>
      </c>
      <c r="AJ60">
        <v>0.9863</v>
      </c>
      <c r="AK60">
        <v>0.9821</v>
      </c>
      <c r="AL60">
        <v>0.9774</v>
      </c>
      <c r="AM60">
        <v>0.9721</v>
      </c>
      <c r="AN60">
        <v>0.9662</v>
      </c>
      <c r="AO60">
        <v>0.9598</v>
      </c>
      <c r="AP60">
        <v>0.9528</v>
      </c>
      <c r="AQ60">
        <v>0.9453</v>
      </c>
      <c r="AR60">
        <v>0.9372</v>
      </c>
      <c r="AS60">
        <v>0.9285</v>
      </c>
      <c r="AT60">
        <v>0.9193</v>
      </c>
      <c r="AU60">
        <v>0.9096</v>
      </c>
      <c r="AV60">
        <v>0.8992</v>
      </c>
      <c r="AW60">
        <v>0.8883</v>
      </c>
      <c r="AX60">
        <v>0.877</v>
      </c>
      <c r="AY60">
        <v>0.8655</v>
      </c>
      <c r="AZ60">
        <v>0.854</v>
      </c>
      <c r="BA60">
        <v>0.8425</v>
      </c>
      <c r="BB60">
        <v>0.831</v>
      </c>
      <c r="BC60">
        <v>0.8195</v>
      </c>
      <c r="BD60">
        <v>0.808</v>
      </c>
      <c r="BE60">
        <v>0.7965</v>
      </c>
      <c r="BF60">
        <v>0.785</v>
      </c>
      <c r="BG60">
        <v>0.7735</v>
      </c>
      <c r="BH60">
        <v>0.762</v>
      </c>
      <c r="BI60">
        <v>0.7505</v>
      </c>
      <c r="BJ60">
        <v>0.739</v>
      </c>
      <c r="BK60">
        <v>0.7275</v>
      </c>
      <c r="BL60">
        <v>0.716</v>
      </c>
      <c r="BM60">
        <v>0.7045</v>
      </c>
      <c r="BN60">
        <v>0.693</v>
      </c>
      <c r="BO60">
        <v>0.6815</v>
      </c>
      <c r="BP60">
        <v>0.67</v>
      </c>
      <c r="BQ60">
        <v>0.6585</v>
      </c>
      <c r="BR60">
        <v>0.647</v>
      </c>
      <c r="BS60">
        <v>0.6355</v>
      </c>
      <c r="BT60">
        <v>0.624</v>
      </c>
      <c r="BU60">
        <v>0.6125</v>
      </c>
      <c r="BV60">
        <v>0.601</v>
      </c>
      <c r="BW60">
        <v>0.5895</v>
      </c>
      <c r="BX60">
        <v>0.578</v>
      </c>
      <c r="BY60">
        <v>0.5665</v>
      </c>
      <c r="BZ60">
        <v>0.555</v>
      </c>
      <c r="CA60">
        <v>0.5435</v>
      </c>
      <c r="CB60">
        <v>0.532</v>
      </c>
      <c r="CC60">
        <v>0.52</v>
      </c>
      <c r="CD60">
        <v>0.507</v>
      </c>
      <c r="CE60">
        <v>0.493</v>
      </c>
      <c r="CF60">
        <v>0.478</v>
      </c>
      <c r="CG60">
        <v>0.462</v>
      </c>
      <c r="CH60">
        <v>0.445</v>
      </c>
      <c r="CI60">
        <v>0.427</v>
      </c>
      <c r="CJ60">
        <v>0.408</v>
      </c>
      <c r="CK60">
        <v>0.388</v>
      </c>
      <c r="CL60">
        <v>0.367</v>
      </c>
      <c r="CM60">
        <v>0.345</v>
      </c>
      <c r="CN60">
        <v>0.322</v>
      </c>
      <c r="CO60">
        <v>0.298</v>
      </c>
      <c r="CP60">
        <v>0.273</v>
      </c>
      <c r="CQ60">
        <v>0.247</v>
      </c>
      <c r="CR60">
        <v>0.22</v>
      </c>
      <c r="CS60">
        <v>0.192</v>
      </c>
      <c r="CT60">
        <v>0.163</v>
      </c>
      <c r="CU60">
        <v>0.133</v>
      </c>
      <c r="CV60">
        <v>0.102</v>
      </c>
    </row>
    <row r="61" spans="1:100" ht="12.75">
      <c r="A61" t="s">
        <v>103</v>
      </c>
      <c r="B61" t="str">
        <f t="shared" si="2"/>
        <v>12km</v>
      </c>
      <c r="C61">
        <v>12</v>
      </c>
      <c r="D61">
        <v>2200</v>
      </c>
      <c r="E61">
        <v>0.7181</v>
      </c>
      <c r="F61">
        <v>0.7515</v>
      </c>
      <c r="G61">
        <v>0.7827</v>
      </c>
      <c r="H61">
        <v>0.8117</v>
      </c>
      <c r="I61">
        <v>0.8385</v>
      </c>
      <c r="J61">
        <v>0.8631</v>
      </c>
      <c r="K61">
        <v>0.8855</v>
      </c>
      <c r="L61">
        <v>0.9057</v>
      </c>
      <c r="M61">
        <v>0.9237</v>
      </c>
      <c r="N61">
        <v>0.9395</v>
      </c>
      <c r="O61">
        <v>0.9531</v>
      </c>
      <c r="P61">
        <v>0.9656</v>
      </c>
      <c r="Q61">
        <v>0.9781</v>
      </c>
      <c r="R61">
        <v>0.9888</v>
      </c>
      <c r="S61">
        <v>0.996</v>
      </c>
      <c r="T61">
        <v>0.9996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0.9997</v>
      </c>
      <c r="AE61">
        <v>0.9989</v>
      </c>
      <c r="AF61">
        <v>0.9974</v>
      </c>
      <c r="AG61">
        <v>0.9954</v>
      </c>
      <c r="AH61">
        <v>0.9928</v>
      </c>
      <c r="AI61">
        <v>0.9897</v>
      </c>
      <c r="AJ61">
        <v>0.9859</v>
      </c>
      <c r="AK61">
        <v>0.9816</v>
      </c>
      <c r="AL61">
        <v>0.9768</v>
      </c>
      <c r="AM61">
        <v>0.9713</v>
      </c>
      <c r="AN61">
        <v>0.9653</v>
      </c>
      <c r="AO61">
        <v>0.9587</v>
      </c>
      <c r="AP61">
        <v>0.9515</v>
      </c>
      <c r="AQ61">
        <v>0.9438</v>
      </c>
      <c r="AR61">
        <v>0.9355</v>
      </c>
      <c r="AS61">
        <v>0.9266</v>
      </c>
      <c r="AT61">
        <v>0.9171</v>
      </c>
      <c r="AU61">
        <v>0.9071</v>
      </c>
      <c r="AV61">
        <v>0.8965</v>
      </c>
      <c r="AW61">
        <v>0.8856</v>
      </c>
      <c r="AX61">
        <v>0.8747</v>
      </c>
      <c r="AY61">
        <v>0.8638</v>
      </c>
      <c r="AZ61">
        <v>0.8529</v>
      </c>
      <c r="BA61">
        <v>0.842</v>
      </c>
      <c r="BB61">
        <v>0.8311</v>
      </c>
      <c r="BC61">
        <v>0.8202</v>
      </c>
      <c r="BD61">
        <v>0.8093</v>
      </c>
      <c r="BE61">
        <v>0.7984</v>
      </c>
      <c r="BF61">
        <v>0.7875</v>
      </c>
      <c r="BG61">
        <v>0.7766</v>
      </c>
      <c r="BH61">
        <v>0.7657</v>
      </c>
      <c r="BI61">
        <v>0.7548</v>
      </c>
      <c r="BJ61">
        <v>0.7439</v>
      </c>
      <c r="BK61">
        <v>0.733</v>
      </c>
      <c r="BL61">
        <v>0.7221</v>
      </c>
      <c r="BM61">
        <v>0.7112</v>
      </c>
      <c r="BN61">
        <v>0.7003</v>
      </c>
      <c r="BO61">
        <v>0.6894</v>
      </c>
      <c r="BP61">
        <v>0.6785</v>
      </c>
      <c r="BQ61">
        <v>0.6676</v>
      </c>
      <c r="BR61">
        <v>0.6567</v>
      </c>
      <c r="BS61">
        <v>0.6458</v>
      </c>
      <c r="BT61">
        <v>0.6349</v>
      </c>
      <c r="BU61">
        <v>0.624</v>
      </c>
      <c r="BV61">
        <v>0.6131</v>
      </c>
      <c r="BW61">
        <v>0.6022</v>
      </c>
      <c r="BX61">
        <v>0.5913</v>
      </c>
      <c r="BY61">
        <v>0.5804</v>
      </c>
      <c r="BZ61">
        <v>0.5695</v>
      </c>
      <c r="CA61">
        <v>0.5586</v>
      </c>
      <c r="CB61">
        <v>0.5471</v>
      </c>
      <c r="CC61">
        <v>0.5344</v>
      </c>
      <c r="CD61">
        <v>0.5205</v>
      </c>
      <c r="CE61">
        <v>0.5054</v>
      </c>
      <c r="CF61">
        <v>0.4891</v>
      </c>
      <c r="CG61">
        <v>0.4716</v>
      </c>
      <c r="CH61">
        <v>0.4529</v>
      </c>
      <c r="CI61">
        <v>0.433</v>
      </c>
      <c r="CJ61">
        <v>0.4119</v>
      </c>
      <c r="CK61">
        <v>0.3896</v>
      </c>
      <c r="CL61">
        <v>0.3661</v>
      </c>
      <c r="CM61">
        <v>0.3414</v>
      </c>
      <c r="CN61">
        <v>0.3155</v>
      </c>
      <c r="CO61">
        <v>0.2884</v>
      </c>
      <c r="CP61">
        <v>0.2601</v>
      </c>
      <c r="CQ61">
        <v>0.2306</v>
      </c>
      <c r="CR61">
        <v>0.1999</v>
      </c>
      <c r="CS61">
        <v>0.168</v>
      </c>
      <c r="CT61">
        <v>0.1349</v>
      </c>
      <c r="CU61">
        <v>0.1006</v>
      </c>
      <c r="CV61">
        <v>0.0651</v>
      </c>
    </row>
    <row r="62" spans="1:100" ht="12.75">
      <c r="A62" t="s">
        <v>104</v>
      </c>
      <c r="B62" t="str">
        <f t="shared" si="2"/>
        <v>15km</v>
      </c>
      <c r="C62">
        <v>15</v>
      </c>
      <c r="D62">
        <v>2772</v>
      </c>
      <c r="E62">
        <v>0.6975</v>
      </c>
      <c r="F62">
        <v>0.7324</v>
      </c>
      <c r="G62">
        <v>0.7651</v>
      </c>
      <c r="H62">
        <v>0.7956</v>
      </c>
      <c r="I62">
        <v>0.8239</v>
      </c>
      <c r="J62">
        <v>0.85</v>
      </c>
      <c r="K62">
        <v>0.8739</v>
      </c>
      <c r="L62">
        <v>0.8956</v>
      </c>
      <c r="M62">
        <v>0.9151</v>
      </c>
      <c r="N62">
        <v>0.9324</v>
      </c>
      <c r="O62">
        <v>0.9475</v>
      </c>
      <c r="P62">
        <v>0.9615</v>
      </c>
      <c r="Q62">
        <v>0.9755</v>
      </c>
      <c r="R62">
        <v>0.9875</v>
      </c>
      <c r="S62">
        <v>0.9955</v>
      </c>
      <c r="T62">
        <v>0.9995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0.9997</v>
      </c>
      <c r="AE62">
        <v>0.9989</v>
      </c>
      <c r="AF62">
        <v>0.9974</v>
      </c>
      <c r="AG62">
        <v>0.9954</v>
      </c>
      <c r="AH62">
        <v>0.9928</v>
      </c>
      <c r="AI62">
        <v>0.9897</v>
      </c>
      <c r="AJ62">
        <v>0.9859</v>
      </c>
      <c r="AK62">
        <v>0.9816</v>
      </c>
      <c r="AL62">
        <v>0.9768</v>
      </c>
      <c r="AM62">
        <v>0.9713</v>
      </c>
      <c r="AN62">
        <v>0.9653</v>
      </c>
      <c r="AO62">
        <v>0.9587</v>
      </c>
      <c r="AP62">
        <v>0.9515</v>
      </c>
      <c r="AQ62">
        <v>0.9438</v>
      </c>
      <c r="AR62">
        <v>0.9355</v>
      </c>
      <c r="AS62">
        <v>0.9266</v>
      </c>
      <c r="AT62">
        <v>0.9171</v>
      </c>
      <c r="AU62">
        <v>0.9071</v>
      </c>
      <c r="AV62">
        <v>0.8965</v>
      </c>
      <c r="AW62">
        <v>0.8856</v>
      </c>
      <c r="AX62">
        <v>0.8747</v>
      </c>
      <c r="AY62">
        <v>0.8638</v>
      </c>
      <c r="AZ62">
        <v>0.8529</v>
      </c>
      <c r="BA62">
        <v>0.842</v>
      </c>
      <c r="BB62">
        <v>0.8311</v>
      </c>
      <c r="BC62">
        <v>0.8202</v>
      </c>
      <c r="BD62">
        <v>0.8093</v>
      </c>
      <c r="BE62">
        <v>0.7984</v>
      </c>
      <c r="BF62">
        <v>0.7875</v>
      </c>
      <c r="BG62">
        <v>0.7766</v>
      </c>
      <c r="BH62">
        <v>0.7657</v>
      </c>
      <c r="BI62">
        <v>0.7548</v>
      </c>
      <c r="BJ62">
        <v>0.7439</v>
      </c>
      <c r="BK62">
        <v>0.733</v>
      </c>
      <c r="BL62">
        <v>0.7221</v>
      </c>
      <c r="BM62">
        <v>0.7112</v>
      </c>
      <c r="BN62">
        <v>0.7003</v>
      </c>
      <c r="BO62">
        <v>0.6894</v>
      </c>
      <c r="BP62">
        <v>0.6785</v>
      </c>
      <c r="BQ62">
        <v>0.6676</v>
      </c>
      <c r="BR62">
        <v>0.6567</v>
      </c>
      <c r="BS62">
        <v>0.6458</v>
      </c>
      <c r="BT62">
        <v>0.6349</v>
      </c>
      <c r="BU62">
        <v>0.624</v>
      </c>
      <c r="BV62">
        <v>0.6131</v>
      </c>
      <c r="BW62">
        <v>0.6022</v>
      </c>
      <c r="BX62">
        <v>0.5913</v>
      </c>
      <c r="BY62">
        <v>0.5804</v>
      </c>
      <c r="BZ62">
        <v>0.5695</v>
      </c>
      <c r="CA62">
        <v>0.5586</v>
      </c>
      <c r="CB62">
        <v>0.5471</v>
      </c>
      <c r="CC62">
        <v>0.5344</v>
      </c>
      <c r="CD62">
        <v>0.5205</v>
      </c>
      <c r="CE62">
        <v>0.5054</v>
      </c>
      <c r="CF62">
        <v>0.4891</v>
      </c>
      <c r="CG62">
        <v>0.4716</v>
      </c>
      <c r="CH62">
        <v>0.4529</v>
      </c>
      <c r="CI62">
        <v>0.433</v>
      </c>
      <c r="CJ62">
        <v>0.4119</v>
      </c>
      <c r="CK62">
        <v>0.3896</v>
      </c>
      <c r="CL62">
        <v>0.3661</v>
      </c>
      <c r="CM62">
        <v>0.3414</v>
      </c>
      <c r="CN62">
        <v>0.3155</v>
      </c>
      <c r="CO62">
        <v>0.2884</v>
      </c>
      <c r="CP62">
        <v>0.2601</v>
      </c>
      <c r="CQ62">
        <v>0.2306</v>
      </c>
      <c r="CR62">
        <v>0.1999</v>
      </c>
      <c r="CS62">
        <v>0.168</v>
      </c>
      <c r="CT62">
        <v>0.1349</v>
      </c>
      <c r="CU62">
        <v>0.1006</v>
      </c>
      <c r="CV62">
        <v>0.0651</v>
      </c>
    </row>
    <row r="63" spans="1:100" ht="12.75">
      <c r="A63" t="s">
        <v>105</v>
      </c>
      <c r="B63" t="str">
        <f t="shared" si="2"/>
        <v>10Mile</v>
      </c>
      <c r="C63">
        <f>10*mile</f>
        <v>16.09</v>
      </c>
      <c r="D63">
        <v>2981</v>
      </c>
      <c r="E63">
        <v>0.6838</v>
      </c>
      <c r="F63">
        <v>0.7197</v>
      </c>
      <c r="G63">
        <v>0.7534</v>
      </c>
      <c r="H63">
        <v>0.7849</v>
      </c>
      <c r="I63">
        <v>0.8142</v>
      </c>
      <c r="J63">
        <v>0.8413</v>
      </c>
      <c r="K63">
        <v>0.8662</v>
      </c>
      <c r="L63">
        <v>0.8889</v>
      </c>
      <c r="M63">
        <v>0.9094</v>
      </c>
      <c r="N63">
        <v>0.9277</v>
      </c>
      <c r="O63">
        <v>0.9438</v>
      </c>
      <c r="P63">
        <v>0.9588</v>
      </c>
      <c r="Q63">
        <v>0.9738</v>
      </c>
      <c r="R63">
        <v>0.9866</v>
      </c>
      <c r="S63">
        <v>0.9952</v>
      </c>
      <c r="T63">
        <v>0.9995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0.9997</v>
      </c>
      <c r="AE63">
        <v>0.9989</v>
      </c>
      <c r="AF63">
        <v>0.9974</v>
      </c>
      <c r="AG63">
        <v>0.9954</v>
      </c>
      <c r="AH63">
        <v>0.9928</v>
      </c>
      <c r="AI63">
        <v>0.9897</v>
      </c>
      <c r="AJ63">
        <v>0.9859</v>
      </c>
      <c r="AK63">
        <v>0.9816</v>
      </c>
      <c r="AL63">
        <v>0.9768</v>
      </c>
      <c r="AM63">
        <v>0.9713</v>
      </c>
      <c r="AN63">
        <v>0.9653</v>
      </c>
      <c r="AO63">
        <v>0.9587</v>
      </c>
      <c r="AP63">
        <v>0.9515</v>
      </c>
      <c r="AQ63">
        <v>0.9438</v>
      </c>
      <c r="AR63">
        <v>0.9355</v>
      </c>
      <c r="AS63">
        <v>0.9266</v>
      </c>
      <c r="AT63">
        <v>0.9171</v>
      </c>
      <c r="AU63">
        <v>0.9071</v>
      </c>
      <c r="AV63">
        <v>0.8965</v>
      </c>
      <c r="AW63">
        <v>0.8856</v>
      </c>
      <c r="AX63">
        <v>0.8747</v>
      </c>
      <c r="AY63">
        <v>0.8638</v>
      </c>
      <c r="AZ63">
        <v>0.8529</v>
      </c>
      <c r="BA63">
        <v>0.842</v>
      </c>
      <c r="BB63">
        <v>0.8311</v>
      </c>
      <c r="BC63">
        <v>0.8202</v>
      </c>
      <c r="BD63">
        <v>0.8093</v>
      </c>
      <c r="BE63">
        <v>0.7984</v>
      </c>
      <c r="BF63">
        <v>0.7875</v>
      </c>
      <c r="BG63">
        <v>0.7766</v>
      </c>
      <c r="BH63">
        <v>0.7657</v>
      </c>
      <c r="BI63">
        <v>0.7548</v>
      </c>
      <c r="BJ63">
        <v>0.7439</v>
      </c>
      <c r="BK63">
        <v>0.733</v>
      </c>
      <c r="BL63">
        <v>0.7221</v>
      </c>
      <c r="BM63">
        <v>0.7112</v>
      </c>
      <c r="BN63">
        <v>0.7003</v>
      </c>
      <c r="BO63">
        <v>0.6894</v>
      </c>
      <c r="BP63">
        <v>0.6785</v>
      </c>
      <c r="BQ63">
        <v>0.6676</v>
      </c>
      <c r="BR63">
        <v>0.6567</v>
      </c>
      <c r="BS63">
        <v>0.6458</v>
      </c>
      <c r="BT63">
        <v>0.6349</v>
      </c>
      <c r="BU63">
        <v>0.624</v>
      </c>
      <c r="BV63">
        <v>0.6131</v>
      </c>
      <c r="BW63">
        <v>0.6022</v>
      </c>
      <c r="BX63">
        <v>0.5913</v>
      </c>
      <c r="BY63">
        <v>0.5804</v>
      </c>
      <c r="BZ63">
        <v>0.5695</v>
      </c>
      <c r="CA63">
        <v>0.5586</v>
      </c>
      <c r="CB63">
        <v>0.5471</v>
      </c>
      <c r="CC63">
        <v>0.5344</v>
      </c>
      <c r="CD63">
        <v>0.5205</v>
      </c>
      <c r="CE63">
        <v>0.5054</v>
      </c>
      <c r="CF63">
        <v>0.4891</v>
      </c>
      <c r="CG63">
        <v>0.4716</v>
      </c>
      <c r="CH63">
        <v>0.4529</v>
      </c>
      <c r="CI63">
        <v>0.433</v>
      </c>
      <c r="CJ63">
        <v>0.4119</v>
      </c>
      <c r="CK63">
        <v>0.3896</v>
      </c>
      <c r="CL63">
        <v>0.3661</v>
      </c>
      <c r="CM63">
        <v>0.3414</v>
      </c>
      <c r="CN63">
        <v>0.3155</v>
      </c>
      <c r="CO63">
        <v>0.2884</v>
      </c>
      <c r="CP63">
        <v>0.2601</v>
      </c>
      <c r="CQ63">
        <v>0.2306</v>
      </c>
      <c r="CR63">
        <v>0.1999</v>
      </c>
      <c r="CS63">
        <v>0.168</v>
      </c>
      <c r="CT63">
        <v>0.1349</v>
      </c>
      <c r="CU63">
        <v>0.1006</v>
      </c>
      <c r="CV63">
        <v>0.0651</v>
      </c>
    </row>
    <row r="64" spans="1:100" ht="12.75">
      <c r="A64" t="s">
        <v>106</v>
      </c>
      <c r="B64" t="str">
        <f t="shared" si="2"/>
        <v>20km</v>
      </c>
      <c r="C64">
        <v>20</v>
      </c>
      <c r="D64">
        <v>3738</v>
      </c>
      <c r="E64">
        <v>0.6631</v>
      </c>
      <c r="F64">
        <v>0.7005</v>
      </c>
      <c r="G64">
        <v>0.7357</v>
      </c>
      <c r="H64">
        <v>0.7687</v>
      </c>
      <c r="I64">
        <v>0.7995</v>
      </c>
      <c r="J64">
        <v>0.8281</v>
      </c>
      <c r="K64">
        <v>0.8545</v>
      </c>
      <c r="L64">
        <v>0.8787</v>
      </c>
      <c r="M64">
        <v>0.9007</v>
      </c>
      <c r="N64">
        <v>0.9205</v>
      </c>
      <c r="O64">
        <v>0.9381</v>
      </c>
      <c r="P64">
        <v>0.9546</v>
      </c>
      <c r="Q64">
        <v>0.9711</v>
      </c>
      <c r="R64">
        <v>0.9853</v>
      </c>
      <c r="S64">
        <v>0.9947</v>
      </c>
      <c r="T64">
        <v>0.9994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0.9997</v>
      </c>
      <c r="AE64">
        <v>0.9987</v>
      </c>
      <c r="AF64">
        <v>0.9971</v>
      </c>
      <c r="AG64">
        <v>0.9948</v>
      </c>
      <c r="AH64">
        <v>0.9918</v>
      </c>
      <c r="AI64">
        <v>0.9882</v>
      </c>
      <c r="AJ64">
        <v>0.984</v>
      </c>
      <c r="AK64">
        <v>0.9791</v>
      </c>
      <c r="AL64">
        <v>0.9735</v>
      </c>
      <c r="AM64">
        <v>0.9673</v>
      </c>
      <c r="AN64">
        <v>0.9604</v>
      </c>
      <c r="AO64">
        <v>0.9529</v>
      </c>
      <c r="AP64">
        <v>0.9447</v>
      </c>
      <c r="AQ64">
        <v>0.9359</v>
      </c>
      <c r="AR64">
        <v>0.9264</v>
      </c>
      <c r="AS64">
        <v>0.9163</v>
      </c>
      <c r="AT64">
        <v>0.9056</v>
      </c>
      <c r="AU64">
        <v>0.8947</v>
      </c>
      <c r="AV64">
        <v>0.8838</v>
      </c>
      <c r="AW64">
        <v>0.8729</v>
      </c>
      <c r="AX64">
        <v>0.862</v>
      </c>
      <c r="AY64">
        <v>0.8511</v>
      </c>
      <c r="AZ64">
        <v>0.8402</v>
      </c>
      <c r="BA64">
        <v>0.8293</v>
      </c>
      <c r="BB64">
        <v>0.8184</v>
      </c>
      <c r="BC64">
        <v>0.8075</v>
      </c>
      <c r="BD64">
        <v>0.7966</v>
      </c>
      <c r="BE64">
        <v>0.7857</v>
      </c>
      <c r="BF64">
        <v>0.7748</v>
      </c>
      <c r="BG64">
        <v>0.7639</v>
      </c>
      <c r="BH64">
        <v>0.753</v>
      </c>
      <c r="BI64">
        <v>0.7421</v>
      </c>
      <c r="BJ64">
        <v>0.7312</v>
      </c>
      <c r="BK64">
        <v>0.7203</v>
      </c>
      <c r="BL64">
        <v>0.7094</v>
      </c>
      <c r="BM64">
        <v>0.6985</v>
      </c>
      <c r="BN64">
        <v>0.6876</v>
      </c>
      <c r="BO64">
        <v>0.6767</v>
      </c>
      <c r="BP64">
        <v>0.6658</v>
      </c>
      <c r="BQ64">
        <v>0.6549</v>
      </c>
      <c r="BR64">
        <v>0.644</v>
      </c>
      <c r="BS64">
        <v>0.6331</v>
      </c>
      <c r="BT64">
        <v>0.6222</v>
      </c>
      <c r="BU64">
        <v>0.6113</v>
      </c>
      <c r="BV64">
        <v>0.6004</v>
      </c>
      <c r="BW64">
        <v>0.5893</v>
      </c>
      <c r="BX64">
        <v>0.5777</v>
      </c>
      <c r="BY64">
        <v>0.5652</v>
      </c>
      <c r="BZ64">
        <v>0.5519</v>
      </c>
      <c r="CA64">
        <v>0.5379</v>
      </c>
      <c r="CB64">
        <v>0.5231</v>
      </c>
      <c r="CC64">
        <v>0.5075</v>
      </c>
      <c r="CD64">
        <v>0.4911</v>
      </c>
      <c r="CE64">
        <v>0.4739</v>
      </c>
      <c r="CF64">
        <v>0.456</v>
      </c>
      <c r="CG64">
        <v>0.4373</v>
      </c>
      <c r="CH64">
        <v>0.4178</v>
      </c>
      <c r="CI64">
        <v>0.3975</v>
      </c>
      <c r="CJ64">
        <v>0.3764</v>
      </c>
      <c r="CK64">
        <v>0.3545</v>
      </c>
      <c r="CL64">
        <v>0.3319</v>
      </c>
      <c r="CM64">
        <v>0.3085</v>
      </c>
      <c r="CN64">
        <v>0.2843</v>
      </c>
      <c r="CO64">
        <v>0.2593</v>
      </c>
      <c r="CP64">
        <v>0.2335</v>
      </c>
      <c r="CQ64">
        <v>0.207</v>
      </c>
      <c r="CR64">
        <v>0.1796</v>
      </c>
      <c r="CS64">
        <v>0.1515</v>
      </c>
      <c r="CT64">
        <v>0.1226</v>
      </c>
      <c r="CU64">
        <v>0.093</v>
      </c>
      <c r="CV64">
        <v>0.0625</v>
      </c>
    </row>
    <row r="65" spans="1:100" ht="12.75">
      <c r="A65" t="s">
        <v>107</v>
      </c>
      <c r="B65" t="s">
        <v>150</v>
      </c>
      <c r="C65">
        <v>21.1</v>
      </c>
      <c r="D65">
        <v>3950</v>
      </c>
      <c r="E65">
        <v>0.6563</v>
      </c>
      <c r="F65">
        <v>0.6942</v>
      </c>
      <c r="G65">
        <v>0.7299</v>
      </c>
      <c r="H65">
        <v>0.7634</v>
      </c>
      <c r="I65">
        <v>0.7947</v>
      </c>
      <c r="J65">
        <v>0.8238</v>
      </c>
      <c r="K65">
        <v>0.8507</v>
      </c>
      <c r="L65">
        <v>0.8754</v>
      </c>
      <c r="M65">
        <v>0.8979</v>
      </c>
      <c r="N65">
        <v>0.9182</v>
      </c>
      <c r="O65">
        <v>0.9363</v>
      </c>
      <c r="P65">
        <v>0.9533</v>
      </c>
      <c r="Q65">
        <v>0.9703</v>
      </c>
      <c r="R65">
        <v>0.9848</v>
      </c>
      <c r="S65">
        <v>0.9945</v>
      </c>
      <c r="T65">
        <v>0.9994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0.9997</v>
      </c>
      <c r="AE65">
        <v>0.9986</v>
      </c>
      <c r="AF65">
        <v>0.997</v>
      </c>
      <c r="AG65">
        <v>0.9946</v>
      </c>
      <c r="AH65">
        <v>0.9915</v>
      </c>
      <c r="AI65">
        <v>0.9878</v>
      </c>
      <c r="AJ65">
        <v>0.9834</v>
      </c>
      <c r="AK65">
        <v>0.9783</v>
      </c>
      <c r="AL65">
        <v>0.9726</v>
      </c>
      <c r="AM65">
        <v>0.9661</v>
      </c>
      <c r="AN65">
        <v>0.959</v>
      </c>
      <c r="AO65">
        <v>0.9513</v>
      </c>
      <c r="AP65">
        <v>0.9428</v>
      </c>
      <c r="AQ65">
        <v>0.9337</v>
      </c>
      <c r="AR65">
        <v>0.9238</v>
      </c>
      <c r="AS65">
        <v>0.9133</v>
      </c>
      <c r="AT65">
        <v>0.9024</v>
      </c>
      <c r="AU65">
        <v>0.8915</v>
      </c>
      <c r="AV65">
        <v>0.8806</v>
      </c>
      <c r="AW65">
        <v>0.8697</v>
      </c>
      <c r="AX65">
        <v>0.8588</v>
      </c>
      <c r="AY65">
        <v>0.8479</v>
      </c>
      <c r="AZ65">
        <v>0.837</v>
      </c>
      <c r="BA65">
        <v>0.8261</v>
      </c>
      <c r="BB65">
        <v>0.8152</v>
      </c>
      <c r="BC65">
        <v>0.8043</v>
      </c>
      <c r="BD65">
        <v>0.7934</v>
      </c>
      <c r="BE65">
        <v>0.7825</v>
      </c>
      <c r="BF65">
        <v>0.7716</v>
      </c>
      <c r="BG65">
        <v>0.7607</v>
      </c>
      <c r="BH65">
        <v>0.7498</v>
      </c>
      <c r="BI65">
        <v>0.7389</v>
      </c>
      <c r="BJ65">
        <v>0.728</v>
      </c>
      <c r="BK65">
        <v>0.7171</v>
      </c>
      <c r="BL65">
        <v>0.7062</v>
      </c>
      <c r="BM65">
        <v>0.6953</v>
      </c>
      <c r="BN65">
        <v>0.6844</v>
      </c>
      <c r="BO65">
        <v>0.6735</v>
      </c>
      <c r="BP65">
        <v>0.6626</v>
      </c>
      <c r="BQ65">
        <v>0.6517</v>
      </c>
      <c r="BR65">
        <v>0.6408</v>
      </c>
      <c r="BS65">
        <v>0.6299</v>
      </c>
      <c r="BT65">
        <v>0.619</v>
      </c>
      <c r="BU65">
        <v>0.6081</v>
      </c>
      <c r="BV65">
        <v>0.5971</v>
      </c>
      <c r="BW65">
        <v>0.5855</v>
      </c>
      <c r="BX65">
        <v>0.5731</v>
      </c>
      <c r="BY65">
        <v>0.5601</v>
      </c>
      <c r="BZ65">
        <v>0.5464</v>
      </c>
      <c r="CA65">
        <v>0.532</v>
      </c>
      <c r="CB65">
        <v>0.5169</v>
      </c>
      <c r="CC65">
        <v>0.5012</v>
      </c>
      <c r="CD65">
        <v>0.4848</v>
      </c>
      <c r="CE65">
        <v>0.4677</v>
      </c>
      <c r="CF65">
        <v>0.4499</v>
      </c>
      <c r="CG65">
        <v>0.4314</v>
      </c>
      <c r="CH65">
        <v>0.4123</v>
      </c>
      <c r="CI65">
        <v>0.3925</v>
      </c>
      <c r="CJ65">
        <v>0.372</v>
      </c>
      <c r="CK65">
        <v>0.3508</v>
      </c>
      <c r="CL65">
        <v>0.3289</v>
      </c>
      <c r="CM65">
        <v>0.3064</v>
      </c>
      <c r="CN65">
        <v>0.2832</v>
      </c>
      <c r="CO65">
        <v>0.2593</v>
      </c>
      <c r="CP65">
        <v>0.2347</v>
      </c>
      <c r="CQ65">
        <v>0.2094</v>
      </c>
      <c r="CR65">
        <v>0.1835</v>
      </c>
      <c r="CS65">
        <v>0.1569</v>
      </c>
      <c r="CT65">
        <v>0.1296</v>
      </c>
      <c r="CU65">
        <v>0.1016</v>
      </c>
      <c r="CV65">
        <v>0.0729</v>
      </c>
    </row>
    <row r="66" spans="1:100" ht="12.75">
      <c r="A66" t="s">
        <v>108</v>
      </c>
      <c r="B66" t="str">
        <f aca="true" t="shared" si="3" ref="B66:B74">MID(A66,2,100)</f>
        <v>25km</v>
      </c>
      <c r="C66">
        <v>25</v>
      </c>
      <c r="D66">
        <v>4712</v>
      </c>
      <c r="E66">
        <v>0.6425</v>
      </c>
      <c r="F66">
        <v>0.6814</v>
      </c>
      <c r="G66">
        <v>0.7181</v>
      </c>
      <c r="H66">
        <v>0.7526</v>
      </c>
      <c r="I66">
        <v>0.7849</v>
      </c>
      <c r="J66">
        <v>0.815</v>
      </c>
      <c r="K66">
        <v>0.8429</v>
      </c>
      <c r="L66">
        <v>0.8686</v>
      </c>
      <c r="M66">
        <v>0.8921</v>
      </c>
      <c r="N66">
        <v>0.9134</v>
      </c>
      <c r="O66">
        <v>0.9325</v>
      </c>
      <c r="P66">
        <v>0.9505</v>
      </c>
      <c r="Q66">
        <v>0.9685</v>
      </c>
      <c r="R66">
        <v>0.9839</v>
      </c>
      <c r="S66">
        <v>0.9942</v>
      </c>
      <c r="T66">
        <v>0.9994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0.9996</v>
      </c>
      <c r="AE66">
        <v>0.9986</v>
      </c>
      <c r="AF66">
        <v>0.9968</v>
      </c>
      <c r="AG66">
        <v>0.9944</v>
      </c>
      <c r="AH66">
        <v>0.9912</v>
      </c>
      <c r="AI66">
        <v>0.9874</v>
      </c>
      <c r="AJ66">
        <v>0.9828</v>
      </c>
      <c r="AK66">
        <v>0.9776</v>
      </c>
      <c r="AL66">
        <v>0.9716</v>
      </c>
      <c r="AM66">
        <v>0.965</v>
      </c>
      <c r="AN66">
        <v>0.9576</v>
      </c>
      <c r="AO66">
        <v>0.9496</v>
      </c>
      <c r="AP66">
        <v>0.9408</v>
      </c>
      <c r="AQ66">
        <v>0.9313</v>
      </c>
      <c r="AR66">
        <v>0.9212</v>
      </c>
      <c r="AS66">
        <v>0.9104</v>
      </c>
      <c r="AT66">
        <v>0.8995</v>
      </c>
      <c r="AU66">
        <v>0.8886</v>
      </c>
      <c r="AV66">
        <v>0.8777</v>
      </c>
      <c r="AW66">
        <v>0.8668</v>
      </c>
      <c r="AX66">
        <v>0.8559</v>
      </c>
      <c r="AY66">
        <v>0.845</v>
      </c>
      <c r="AZ66">
        <v>0.8341</v>
      </c>
      <c r="BA66">
        <v>0.8232</v>
      </c>
      <c r="BB66">
        <v>0.8123</v>
      </c>
      <c r="BC66">
        <v>0.8014</v>
      </c>
      <c r="BD66">
        <v>0.7905</v>
      </c>
      <c r="BE66">
        <v>0.7796</v>
      </c>
      <c r="BF66">
        <v>0.7687</v>
      </c>
      <c r="BG66">
        <v>0.7578</v>
      </c>
      <c r="BH66">
        <v>0.7469</v>
      </c>
      <c r="BI66">
        <v>0.736</v>
      </c>
      <c r="BJ66">
        <v>0.7251</v>
      </c>
      <c r="BK66">
        <v>0.7142</v>
      </c>
      <c r="BL66">
        <v>0.7033</v>
      </c>
      <c r="BM66">
        <v>0.6924</v>
      </c>
      <c r="BN66">
        <v>0.6815</v>
      </c>
      <c r="BO66">
        <v>0.6706</v>
      </c>
      <c r="BP66">
        <v>0.6597</v>
      </c>
      <c r="BQ66">
        <v>0.6488</v>
      </c>
      <c r="BR66">
        <v>0.6379</v>
      </c>
      <c r="BS66">
        <v>0.6267</v>
      </c>
      <c r="BT66">
        <v>0.615</v>
      </c>
      <c r="BU66">
        <v>0.6028</v>
      </c>
      <c r="BV66">
        <v>0.5902</v>
      </c>
      <c r="BW66">
        <v>0.5771</v>
      </c>
      <c r="BX66">
        <v>0.5635</v>
      </c>
      <c r="BY66">
        <v>0.5494</v>
      </c>
      <c r="BZ66">
        <v>0.5348</v>
      </c>
      <c r="CA66">
        <v>0.5198</v>
      </c>
      <c r="CB66">
        <v>0.5042</v>
      </c>
      <c r="CC66">
        <v>0.4882</v>
      </c>
      <c r="CD66">
        <v>0.4717</v>
      </c>
      <c r="CE66">
        <v>0.4548</v>
      </c>
      <c r="CF66">
        <v>0.4373</v>
      </c>
      <c r="CG66">
        <v>0.4194</v>
      </c>
      <c r="CH66">
        <v>0.401</v>
      </c>
      <c r="CI66">
        <v>0.3821</v>
      </c>
      <c r="CJ66">
        <v>0.3627</v>
      </c>
      <c r="CK66">
        <v>0.3429</v>
      </c>
      <c r="CL66">
        <v>0.3226</v>
      </c>
      <c r="CM66">
        <v>0.3017</v>
      </c>
      <c r="CN66">
        <v>0.2805</v>
      </c>
      <c r="CO66">
        <v>0.2587</v>
      </c>
      <c r="CP66">
        <v>0.2364</v>
      </c>
      <c r="CQ66">
        <v>0.2137</v>
      </c>
      <c r="CR66">
        <v>0.1905</v>
      </c>
      <c r="CS66">
        <v>0.1668</v>
      </c>
      <c r="CT66">
        <v>0.1427</v>
      </c>
      <c r="CU66">
        <v>0.118</v>
      </c>
      <c r="CV66">
        <v>0.0929</v>
      </c>
    </row>
    <row r="67" spans="1:100" ht="12.75">
      <c r="A67" t="s">
        <v>109</v>
      </c>
      <c r="B67" t="str">
        <f t="shared" si="3"/>
        <v>30km</v>
      </c>
      <c r="C67">
        <v>30</v>
      </c>
      <c r="D67">
        <v>5696</v>
      </c>
      <c r="E67">
        <v>0.6288</v>
      </c>
      <c r="F67">
        <v>0.6687</v>
      </c>
      <c r="G67">
        <v>0.7064</v>
      </c>
      <c r="H67">
        <v>0.7419</v>
      </c>
      <c r="I67">
        <v>0.7752</v>
      </c>
      <c r="J67">
        <v>0.8063</v>
      </c>
      <c r="K67">
        <v>0.8352</v>
      </c>
      <c r="L67">
        <v>0.8619</v>
      </c>
      <c r="M67">
        <v>0.8864</v>
      </c>
      <c r="N67">
        <v>0.9087</v>
      </c>
      <c r="O67">
        <v>0.9288</v>
      </c>
      <c r="P67">
        <v>0.9478</v>
      </c>
      <c r="Q67">
        <v>0.9668</v>
      </c>
      <c r="R67">
        <v>0.983</v>
      </c>
      <c r="S67">
        <v>0.9939</v>
      </c>
      <c r="T67">
        <v>0.9993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0.9996</v>
      </c>
      <c r="AE67">
        <v>0.9985</v>
      </c>
      <c r="AF67">
        <v>0.9967</v>
      </c>
      <c r="AG67">
        <v>0.9942</v>
      </c>
      <c r="AH67">
        <v>0.9909</v>
      </c>
      <c r="AI67">
        <v>0.9869</v>
      </c>
      <c r="AJ67">
        <v>0.9822</v>
      </c>
      <c r="AK67">
        <v>0.9767</v>
      </c>
      <c r="AL67">
        <v>0.9705</v>
      </c>
      <c r="AM67">
        <v>0.9636</v>
      </c>
      <c r="AN67">
        <v>0.956</v>
      </c>
      <c r="AO67">
        <v>0.9476</v>
      </c>
      <c r="AP67">
        <v>0.9385</v>
      </c>
      <c r="AQ67">
        <v>0.9287</v>
      </c>
      <c r="AR67">
        <v>0.9181</v>
      </c>
      <c r="AS67">
        <v>0.9072</v>
      </c>
      <c r="AT67">
        <v>0.8963</v>
      </c>
      <c r="AU67">
        <v>0.8854</v>
      </c>
      <c r="AV67">
        <v>0.8745</v>
      </c>
      <c r="AW67">
        <v>0.8636</v>
      </c>
      <c r="AX67">
        <v>0.8527</v>
      </c>
      <c r="AY67">
        <v>0.8418</v>
      </c>
      <c r="AZ67">
        <v>0.8309</v>
      </c>
      <c r="BA67">
        <v>0.82</v>
      </c>
      <c r="BB67">
        <v>0.8091</v>
      </c>
      <c r="BC67">
        <v>0.7982</v>
      </c>
      <c r="BD67">
        <v>0.7873</v>
      </c>
      <c r="BE67">
        <v>0.7764</v>
      </c>
      <c r="BF67">
        <v>0.7655</v>
      </c>
      <c r="BG67">
        <v>0.7546</v>
      </c>
      <c r="BH67">
        <v>0.7437</v>
      </c>
      <c r="BI67">
        <v>0.7328</v>
      </c>
      <c r="BJ67">
        <v>0.7219</v>
      </c>
      <c r="BK67">
        <v>0.711</v>
      </c>
      <c r="BL67">
        <v>0.7001</v>
      </c>
      <c r="BM67">
        <v>0.6892</v>
      </c>
      <c r="BN67">
        <v>0.6783</v>
      </c>
      <c r="BO67">
        <v>0.6673</v>
      </c>
      <c r="BP67">
        <v>0.6559</v>
      </c>
      <c r="BQ67">
        <v>0.6441</v>
      </c>
      <c r="BR67">
        <v>0.632</v>
      </c>
      <c r="BS67">
        <v>0.6195</v>
      </c>
      <c r="BT67">
        <v>0.6066</v>
      </c>
      <c r="BU67">
        <v>0.5934</v>
      </c>
      <c r="BV67">
        <v>0.5799</v>
      </c>
      <c r="BW67">
        <v>0.5659</v>
      </c>
      <c r="BX67">
        <v>0.5516</v>
      </c>
      <c r="BY67">
        <v>0.537</v>
      </c>
      <c r="BZ67">
        <v>0.522</v>
      </c>
      <c r="CA67">
        <v>0.5066</v>
      </c>
      <c r="CB67">
        <v>0.4909</v>
      </c>
      <c r="CC67">
        <v>0.4748</v>
      </c>
      <c r="CD67">
        <v>0.4583</v>
      </c>
      <c r="CE67">
        <v>0.4415</v>
      </c>
      <c r="CF67">
        <v>0.4243</v>
      </c>
      <c r="CG67">
        <v>0.4068</v>
      </c>
      <c r="CH67">
        <v>0.3889</v>
      </c>
      <c r="CI67">
        <v>0.3707</v>
      </c>
      <c r="CJ67">
        <v>0.3521</v>
      </c>
      <c r="CK67">
        <v>0.3331</v>
      </c>
      <c r="CL67">
        <v>0.3138</v>
      </c>
      <c r="CM67">
        <v>0.2941</v>
      </c>
      <c r="CN67">
        <v>0.274</v>
      </c>
      <c r="CO67">
        <v>0.2536</v>
      </c>
      <c r="CP67">
        <v>0.2328</v>
      </c>
      <c r="CQ67">
        <v>0.2117</v>
      </c>
      <c r="CR67">
        <v>0.1902</v>
      </c>
      <c r="CS67">
        <v>0.1684</v>
      </c>
      <c r="CT67">
        <v>0.1461</v>
      </c>
      <c r="CU67">
        <v>0.1236</v>
      </c>
      <c r="CV67">
        <v>0.1006</v>
      </c>
    </row>
    <row r="68" spans="1:100" ht="12.75">
      <c r="A68" t="s">
        <v>110</v>
      </c>
      <c r="B68" t="str">
        <f t="shared" si="3"/>
        <v>Marathon</v>
      </c>
      <c r="C68">
        <v>42.2</v>
      </c>
      <c r="D68">
        <v>8125</v>
      </c>
      <c r="E68">
        <v>0.615</v>
      </c>
      <c r="F68">
        <v>0.6559</v>
      </c>
      <c r="G68">
        <v>0.6946</v>
      </c>
      <c r="H68">
        <v>0.7311</v>
      </c>
      <c r="I68">
        <v>0.7654</v>
      </c>
      <c r="J68">
        <v>0.7975</v>
      </c>
      <c r="K68">
        <v>0.8274</v>
      </c>
      <c r="L68">
        <v>0.8551</v>
      </c>
      <c r="M68">
        <v>0.8806</v>
      </c>
      <c r="N68">
        <v>0.9039</v>
      </c>
      <c r="O68">
        <v>0.925</v>
      </c>
      <c r="P68">
        <v>0.945</v>
      </c>
      <c r="Q68">
        <v>0.965</v>
      </c>
      <c r="R68">
        <v>0.9821</v>
      </c>
      <c r="S68">
        <v>0.9936</v>
      </c>
      <c r="T68">
        <v>0.9993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0.9996</v>
      </c>
      <c r="AE68">
        <v>0.9984</v>
      </c>
      <c r="AF68">
        <v>0.9965</v>
      </c>
      <c r="AG68">
        <v>0.9937</v>
      </c>
      <c r="AH68">
        <v>0.9902</v>
      </c>
      <c r="AI68">
        <v>0.9859</v>
      </c>
      <c r="AJ68">
        <v>0.9808</v>
      </c>
      <c r="AK68">
        <v>0.9749</v>
      </c>
      <c r="AL68">
        <v>0.9682</v>
      </c>
      <c r="AM68">
        <v>0.9608</v>
      </c>
      <c r="AN68">
        <v>0.9526</v>
      </c>
      <c r="AO68">
        <v>0.9435</v>
      </c>
      <c r="AP68">
        <v>0.9337</v>
      </c>
      <c r="AQ68">
        <v>0.9232</v>
      </c>
      <c r="AR68">
        <v>0.9123</v>
      </c>
      <c r="AS68">
        <v>0.9014</v>
      </c>
      <c r="AT68">
        <v>0.8905</v>
      </c>
      <c r="AU68">
        <v>0.8796</v>
      </c>
      <c r="AV68">
        <v>0.8687</v>
      </c>
      <c r="AW68">
        <v>0.8578</v>
      </c>
      <c r="AX68">
        <v>0.8469</v>
      </c>
      <c r="AY68">
        <v>0.836</v>
      </c>
      <c r="AZ68">
        <v>0.8251</v>
      </c>
      <c r="BA68">
        <v>0.8142</v>
      </c>
      <c r="BB68">
        <v>0.8033</v>
      </c>
      <c r="BC68">
        <v>0.7924</v>
      </c>
      <c r="BD68">
        <v>0.7815</v>
      </c>
      <c r="BE68">
        <v>0.7706</v>
      </c>
      <c r="BF68">
        <v>0.7597</v>
      </c>
      <c r="BG68">
        <v>0.7488</v>
      </c>
      <c r="BH68">
        <v>0.7377</v>
      </c>
      <c r="BI68">
        <v>0.7265</v>
      </c>
      <c r="BJ68">
        <v>0.7151</v>
      </c>
      <c r="BK68">
        <v>0.7034</v>
      </c>
      <c r="BL68">
        <v>0.6915</v>
      </c>
      <c r="BM68">
        <v>0.6794</v>
      </c>
      <c r="BN68">
        <v>0.6671</v>
      </c>
      <c r="BO68">
        <v>0.6545</v>
      </c>
      <c r="BP68">
        <v>0.6417</v>
      </c>
      <c r="BQ68">
        <v>0.6288</v>
      </c>
      <c r="BR68">
        <v>0.6155</v>
      </c>
      <c r="BS68">
        <v>0.6021</v>
      </c>
      <c r="BT68">
        <v>0.5885</v>
      </c>
      <c r="BU68">
        <v>0.5746</v>
      </c>
      <c r="BV68">
        <v>0.5605</v>
      </c>
      <c r="BW68">
        <v>0.5462</v>
      </c>
      <c r="BX68">
        <v>0.5317</v>
      </c>
      <c r="BY68">
        <v>0.5169</v>
      </c>
      <c r="BZ68">
        <v>0.5019</v>
      </c>
      <c r="CA68">
        <v>0.4868</v>
      </c>
      <c r="CB68">
        <v>0.4713</v>
      </c>
      <c r="CC68">
        <v>0.4557</v>
      </c>
      <c r="CD68">
        <v>0.4399</v>
      </c>
      <c r="CE68">
        <v>0.4238</v>
      </c>
      <c r="CF68">
        <v>0.4075</v>
      </c>
      <c r="CG68">
        <v>0.391</v>
      </c>
      <c r="CH68">
        <v>0.3743</v>
      </c>
      <c r="CI68">
        <v>0.3573</v>
      </c>
      <c r="CJ68">
        <v>0.3401</v>
      </c>
      <c r="CK68">
        <v>0.3228</v>
      </c>
      <c r="CL68">
        <v>0.3051</v>
      </c>
      <c r="CM68">
        <v>0.2873</v>
      </c>
      <c r="CN68">
        <v>0.2693</v>
      </c>
      <c r="CO68">
        <v>0.251</v>
      </c>
      <c r="CP68">
        <v>0.2325</v>
      </c>
      <c r="CQ68">
        <v>0.2138</v>
      </c>
      <c r="CR68">
        <v>0.1949</v>
      </c>
      <c r="CS68">
        <v>0.1757</v>
      </c>
      <c r="CT68">
        <v>0.1563</v>
      </c>
      <c r="CU68">
        <v>0.1368</v>
      </c>
      <c r="CV68">
        <v>0.1169</v>
      </c>
    </row>
    <row r="69" spans="1:100" ht="12.75">
      <c r="A69" t="s">
        <v>111</v>
      </c>
      <c r="B69" t="str">
        <f t="shared" si="3"/>
        <v>50km</v>
      </c>
      <c r="C69">
        <v>50</v>
      </c>
      <c r="D69">
        <v>9820</v>
      </c>
      <c r="E69">
        <v>0.615</v>
      </c>
      <c r="F69">
        <v>0.6559</v>
      </c>
      <c r="G69">
        <v>0.6946</v>
      </c>
      <c r="H69">
        <v>0.7311</v>
      </c>
      <c r="I69">
        <v>0.7654</v>
      </c>
      <c r="J69">
        <v>0.7975</v>
      </c>
      <c r="K69">
        <v>0.8274</v>
      </c>
      <c r="L69">
        <v>0.8551</v>
      </c>
      <c r="M69">
        <v>0.8806</v>
      </c>
      <c r="N69">
        <v>0.9039</v>
      </c>
      <c r="O69">
        <v>0.925</v>
      </c>
      <c r="P69">
        <v>0.945</v>
      </c>
      <c r="Q69">
        <v>0.965</v>
      </c>
      <c r="R69">
        <v>0.9821</v>
      </c>
      <c r="S69">
        <v>0.9936</v>
      </c>
      <c r="T69">
        <v>0.9993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0.9996</v>
      </c>
      <c r="AE69">
        <v>0.9984</v>
      </c>
      <c r="AF69">
        <v>0.9965</v>
      </c>
      <c r="AG69">
        <v>0.9937</v>
      </c>
      <c r="AH69">
        <v>0.9902</v>
      </c>
      <c r="AI69">
        <v>0.9859</v>
      </c>
      <c r="AJ69">
        <v>0.9808</v>
      </c>
      <c r="AK69">
        <v>0.9749</v>
      </c>
      <c r="AL69">
        <v>0.9682</v>
      </c>
      <c r="AM69">
        <v>0.9608</v>
      </c>
      <c r="AN69">
        <v>0.9526</v>
      </c>
      <c r="AO69">
        <v>0.9435</v>
      </c>
      <c r="AP69">
        <v>0.9337</v>
      </c>
      <c r="AQ69">
        <v>0.9232</v>
      </c>
      <c r="AR69">
        <v>0.9123</v>
      </c>
      <c r="AS69">
        <v>0.9014</v>
      </c>
      <c r="AT69">
        <v>0.8905</v>
      </c>
      <c r="AU69">
        <v>0.8796</v>
      </c>
      <c r="AV69">
        <v>0.8687</v>
      </c>
      <c r="AW69">
        <v>0.8578</v>
      </c>
      <c r="AX69">
        <v>0.8469</v>
      </c>
      <c r="AY69">
        <v>0.836</v>
      </c>
      <c r="AZ69">
        <v>0.8251</v>
      </c>
      <c r="BA69">
        <v>0.8142</v>
      </c>
      <c r="BB69">
        <v>0.8033</v>
      </c>
      <c r="BC69">
        <v>0.7924</v>
      </c>
      <c r="BD69">
        <v>0.7815</v>
      </c>
      <c r="BE69">
        <v>0.7706</v>
      </c>
      <c r="BF69">
        <v>0.7597</v>
      </c>
      <c r="BG69">
        <v>0.7488</v>
      </c>
      <c r="BH69">
        <v>0.7377</v>
      </c>
      <c r="BI69">
        <v>0.7265</v>
      </c>
      <c r="BJ69">
        <v>0.7151</v>
      </c>
      <c r="BK69">
        <v>0.7034</v>
      </c>
      <c r="BL69">
        <v>0.6915</v>
      </c>
      <c r="BM69">
        <v>0.6794</v>
      </c>
      <c r="BN69">
        <v>0.6671</v>
      </c>
      <c r="BO69">
        <v>0.6545</v>
      </c>
      <c r="BP69">
        <v>0.6417</v>
      </c>
      <c r="BQ69">
        <v>0.6288</v>
      </c>
      <c r="BR69">
        <v>0.6155</v>
      </c>
      <c r="BS69">
        <v>0.6021</v>
      </c>
      <c r="BT69">
        <v>0.5885</v>
      </c>
      <c r="BU69">
        <v>0.5746</v>
      </c>
      <c r="BV69">
        <v>0.5605</v>
      </c>
      <c r="BW69">
        <v>0.5462</v>
      </c>
      <c r="BX69">
        <v>0.5317</v>
      </c>
      <c r="BY69">
        <v>0.5169</v>
      </c>
      <c r="BZ69">
        <v>0.5019</v>
      </c>
      <c r="CA69">
        <v>0.4868</v>
      </c>
      <c r="CB69">
        <v>0.4713</v>
      </c>
      <c r="CC69">
        <v>0.4557</v>
      </c>
      <c r="CD69">
        <v>0.4399</v>
      </c>
      <c r="CE69">
        <v>0.4238</v>
      </c>
      <c r="CF69">
        <v>0.4075</v>
      </c>
      <c r="CG69">
        <v>0.391</v>
      </c>
      <c r="CH69">
        <v>0.3743</v>
      </c>
      <c r="CI69">
        <v>0.3573</v>
      </c>
      <c r="CJ69">
        <v>0.3401</v>
      </c>
      <c r="CK69">
        <v>0.3228</v>
      </c>
      <c r="CL69">
        <v>0.3051</v>
      </c>
      <c r="CM69">
        <v>0.2873</v>
      </c>
      <c r="CN69">
        <v>0.2693</v>
      </c>
      <c r="CO69">
        <v>0.251</v>
      </c>
      <c r="CP69">
        <v>0.2325</v>
      </c>
      <c r="CQ69">
        <v>0.2138</v>
      </c>
      <c r="CR69">
        <v>0.1949</v>
      </c>
      <c r="CS69">
        <v>0.1757</v>
      </c>
      <c r="CT69">
        <v>0.1563</v>
      </c>
      <c r="CU69">
        <v>0.1368</v>
      </c>
      <c r="CV69">
        <v>0.1169</v>
      </c>
    </row>
    <row r="70" spans="1:100" ht="12.75">
      <c r="A70" t="s">
        <v>112</v>
      </c>
      <c r="B70" t="str">
        <f t="shared" si="3"/>
        <v>50Mile</v>
      </c>
      <c r="C70">
        <f>50*mile</f>
        <v>80.45</v>
      </c>
      <c r="D70">
        <v>17760</v>
      </c>
      <c r="E70">
        <v>0.615</v>
      </c>
      <c r="F70">
        <v>0.6559</v>
      </c>
      <c r="G70">
        <v>0.6946</v>
      </c>
      <c r="H70">
        <v>0.7311</v>
      </c>
      <c r="I70">
        <v>0.7654</v>
      </c>
      <c r="J70">
        <v>0.7975</v>
      </c>
      <c r="K70">
        <v>0.8274</v>
      </c>
      <c r="L70">
        <v>0.8551</v>
      </c>
      <c r="M70">
        <v>0.8806</v>
      </c>
      <c r="N70">
        <v>0.9039</v>
      </c>
      <c r="O70">
        <v>0.925</v>
      </c>
      <c r="P70">
        <v>0.945</v>
      </c>
      <c r="Q70">
        <v>0.965</v>
      </c>
      <c r="R70">
        <v>0.9821</v>
      </c>
      <c r="S70">
        <v>0.9936</v>
      </c>
      <c r="T70">
        <v>0.9993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0.9996</v>
      </c>
      <c r="AE70">
        <v>0.9984</v>
      </c>
      <c r="AF70">
        <v>0.9965</v>
      </c>
      <c r="AG70">
        <v>0.9937</v>
      </c>
      <c r="AH70">
        <v>0.9902</v>
      </c>
      <c r="AI70">
        <v>0.9859</v>
      </c>
      <c r="AJ70">
        <v>0.9808</v>
      </c>
      <c r="AK70">
        <v>0.9749</v>
      </c>
      <c r="AL70">
        <v>0.9682</v>
      </c>
      <c r="AM70">
        <v>0.9608</v>
      </c>
      <c r="AN70">
        <v>0.9526</v>
      </c>
      <c r="AO70">
        <v>0.9435</v>
      </c>
      <c r="AP70">
        <v>0.9337</v>
      </c>
      <c r="AQ70">
        <v>0.9232</v>
      </c>
      <c r="AR70">
        <v>0.9123</v>
      </c>
      <c r="AS70">
        <v>0.9014</v>
      </c>
      <c r="AT70">
        <v>0.8905</v>
      </c>
      <c r="AU70">
        <v>0.8796</v>
      </c>
      <c r="AV70">
        <v>0.8687</v>
      </c>
      <c r="AW70">
        <v>0.8578</v>
      </c>
      <c r="AX70">
        <v>0.8469</v>
      </c>
      <c r="AY70">
        <v>0.836</v>
      </c>
      <c r="AZ70">
        <v>0.8251</v>
      </c>
      <c r="BA70">
        <v>0.8142</v>
      </c>
      <c r="BB70">
        <v>0.8033</v>
      </c>
      <c r="BC70">
        <v>0.7924</v>
      </c>
      <c r="BD70">
        <v>0.7815</v>
      </c>
      <c r="BE70">
        <v>0.7706</v>
      </c>
      <c r="BF70">
        <v>0.7597</v>
      </c>
      <c r="BG70">
        <v>0.7488</v>
      </c>
      <c r="BH70">
        <v>0.7377</v>
      </c>
      <c r="BI70">
        <v>0.7265</v>
      </c>
      <c r="BJ70">
        <v>0.7151</v>
      </c>
      <c r="BK70">
        <v>0.7034</v>
      </c>
      <c r="BL70">
        <v>0.6915</v>
      </c>
      <c r="BM70">
        <v>0.6794</v>
      </c>
      <c r="BN70">
        <v>0.6671</v>
      </c>
      <c r="BO70">
        <v>0.6545</v>
      </c>
      <c r="BP70">
        <v>0.6417</v>
      </c>
      <c r="BQ70">
        <v>0.6288</v>
      </c>
      <c r="BR70">
        <v>0.6155</v>
      </c>
      <c r="BS70">
        <v>0.6021</v>
      </c>
      <c r="BT70">
        <v>0.5885</v>
      </c>
      <c r="BU70">
        <v>0.5746</v>
      </c>
      <c r="BV70">
        <v>0.5605</v>
      </c>
      <c r="BW70">
        <v>0.5462</v>
      </c>
      <c r="BX70">
        <v>0.5317</v>
      </c>
      <c r="BY70">
        <v>0.5169</v>
      </c>
      <c r="BZ70">
        <v>0.5019</v>
      </c>
      <c r="CA70">
        <v>0.4868</v>
      </c>
      <c r="CB70">
        <v>0.4713</v>
      </c>
      <c r="CC70">
        <v>0.4557</v>
      </c>
      <c r="CD70">
        <v>0.4399</v>
      </c>
      <c r="CE70">
        <v>0.4238</v>
      </c>
      <c r="CF70">
        <v>0.4075</v>
      </c>
      <c r="CG70">
        <v>0.391</v>
      </c>
      <c r="CH70">
        <v>0.3743</v>
      </c>
      <c r="CI70">
        <v>0.3573</v>
      </c>
      <c r="CJ70">
        <v>0.3401</v>
      </c>
      <c r="CK70">
        <v>0.3228</v>
      </c>
      <c r="CL70">
        <v>0.3051</v>
      </c>
      <c r="CM70">
        <v>0.2873</v>
      </c>
      <c r="CN70">
        <v>0.2693</v>
      </c>
      <c r="CO70">
        <v>0.251</v>
      </c>
      <c r="CP70">
        <v>0.2325</v>
      </c>
      <c r="CQ70">
        <v>0.2138</v>
      </c>
      <c r="CR70">
        <v>0.1949</v>
      </c>
      <c r="CS70">
        <v>0.1757</v>
      </c>
      <c r="CT70">
        <v>0.1563</v>
      </c>
      <c r="CU70">
        <v>0.1368</v>
      </c>
      <c r="CV70">
        <v>0.1169</v>
      </c>
    </row>
    <row r="71" spans="1:100" ht="12.75">
      <c r="A71" t="s">
        <v>113</v>
      </c>
      <c r="B71" t="str">
        <f t="shared" si="3"/>
        <v>100km</v>
      </c>
      <c r="C71">
        <v>100</v>
      </c>
      <c r="D71">
        <v>23591</v>
      </c>
      <c r="E71">
        <v>0.615</v>
      </c>
      <c r="F71">
        <v>0.6559</v>
      </c>
      <c r="G71">
        <v>0.6946</v>
      </c>
      <c r="H71">
        <v>0.7311</v>
      </c>
      <c r="I71">
        <v>0.7654</v>
      </c>
      <c r="J71">
        <v>0.7975</v>
      </c>
      <c r="K71">
        <v>0.8274</v>
      </c>
      <c r="L71">
        <v>0.8551</v>
      </c>
      <c r="M71">
        <v>0.8806</v>
      </c>
      <c r="N71">
        <v>0.9039</v>
      </c>
      <c r="O71">
        <v>0.925</v>
      </c>
      <c r="P71">
        <v>0.945</v>
      </c>
      <c r="Q71">
        <v>0.965</v>
      </c>
      <c r="R71">
        <v>0.9821</v>
      </c>
      <c r="S71">
        <v>0.9936</v>
      </c>
      <c r="T71">
        <v>0.9993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0.9996</v>
      </c>
      <c r="AE71">
        <v>0.9984</v>
      </c>
      <c r="AF71">
        <v>0.9965</v>
      </c>
      <c r="AG71">
        <v>0.9937</v>
      </c>
      <c r="AH71">
        <v>0.9902</v>
      </c>
      <c r="AI71">
        <v>0.9859</v>
      </c>
      <c r="AJ71">
        <v>0.9808</v>
      </c>
      <c r="AK71">
        <v>0.9749</v>
      </c>
      <c r="AL71">
        <v>0.9682</v>
      </c>
      <c r="AM71">
        <v>0.9608</v>
      </c>
      <c r="AN71">
        <v>0.9526</v>
      </c>
      <c r="AO71">
        <v>0.9435</v>
      </c>
      <c r="AP71">
        <v>0.9337</v>
      </c>
      <c r="AQ71">
        <v>0.9232</v>
      </c>
      <c r="AR71">
        <v>0.9123</v>
      </c>
      <c r="AS71">
        <v>0.9014</v>
      </c>
      <c r="AT71">
        <v>0.8905</v>
      </c>
      <c r="AU71">
        <v>0.8796</v>
      </c>
      <c r="AV71">
        <v>0.8687</v>
      </c>
      <c r="AW71">
        <v>0.8578</v>
      </c>
      <c r="AX71">
        <v>0.8469</v>
      </c>
      <c r="AY71">
        <v>0.836</v>
      </c>
      <c r="AZ71">
        <v>0.8251</v>
      </c>
      <c r="BA71">
        <v>0.8142</v>
      </c>
      <c r="BB71">
        <v>0.8033</v>
      </c>
      <c r="BC71">
        <v>0.7924</v>
      </c>
      <c r="BD71">
        <v>0.7815</v>
      </c>
      <c r="BE71">
        <v>0.7706</v>
      </c>
      <c r="BF71">
        <v>0.7597</v>
      </c>
      <c r="BG71">
        <v>0.7488</v>
      </c>
      <c r="BH71">
        <v>0.7377</v>
      </c>
      <c r="BI71">
        <v>0.7265</v>
      </c>
      <c r="BJ71">
        <v>0.7151</v>
      </c>
      <c r="BK71">
        <v>0.7034</v>
      </c>
      <c r="BL71">
        <v>0.6915</v>
      </c>
      <c r="BM71">
        <v>0.6794</v>
      </c>
      <c r="BN71">
        <v>0.6671</v>
      </c>
      <c r="BO71">
        <v>0.6545</v>
      </c>
      <c r="BP71">
        <v>0.6417</v>
      </c>
      <c r="BQ71">
        <v>0.6288</v>
      </c>
      <c r="BR71">
        <v>0.6155</v>
      </c>
      <c r="BS71">
        <v>0.6021</v>
      </c>
      <c r="BT71">
        <v>0.5885</v>
      </c>
      <c r="BU71">
        <v>0.5746</v>
      </c>
      <c r="BV71">
        <v>0.5605</v>
      </c>
      <c r="BW71">
        <v>0.5462</v>
      </c>
      <c r="BX71">
        <v>0.5317</v>
      </c>
      <c r="BY71">
        <v>0.5169</v>
      </c>
      <c r="BZ71">
        <v>0.5019</v>
      </c>
      <c r="CA71">
        <v>0.4868</v>
      </c>
      <c r="CB71">
        <v>0.4713</v>
      </c>
      <c r="CC71">
        <v>0.4557</v>
      </c>
      <c r="CD71">
        <v>0.4399</v>
      </c>
      <c r="CE71">
        <v>0.4238</v>
      </c>
      <c r="CF71">
        <v>0.4075</v>
      </c>
      <c r="CG71">
        <v>0.391</v>
      </c>
      <c r="CH71">
        <v>0.3743</v>
      </c>
      <c r="CI71">
        <v>0.3573</v>
      </c>
      <c r="CJ71">
        <v>0.3401</v>
      </c>
      <c r="CK71">
        <v>0.3228</v>
      </c>
      <c r="CL71">
        <v>0.3051</v>
      </c>
      <c r="CM71">
        <v>0.2873</v>
      </c>
      <c r="CN71">
        <v>0.2693</v>
      </c>
      <c r="CO71">
        <v>0.251</v>
      </c>
      <c r="CP71">
        <v>0.2325</v>
      </c>
      <c r="CQ71">
        <v>0.2138</v>
      </c>
      <c r="CR71">
        <v>0.1949</v>
      </c>
      <c r="CS71">
        <v>0.1757</v>
      </c>
      <c r="CT71">
        <v>0.1563</v>
      </c>
      <c r="CU71">
        <v>0.1368</v>
      </c>
      <c r="CV71">
        <v>0.1169</v>
      </c>
    </row>
    <row r="72" spans="1:100" ht="12.75">
      <c r="A72" t="s">
        <v>114</v>
      </c>
      <c r="B72" t="str">
        <f t="shared" si="3"/>
        <v>150km</v>
      </c>
      <c r="C72">
        <v>150</v>
      </c>
      <c r="D72">
        <v>39700</v>
      </c>
      <c r="E72">
        <v>0.615</v>
      </c>
      <c r="F72">
        <v>0.6559</v>
      </c>
      <c r="G72">
        <v>0.6946</v>
      </c>
      <c r="H72">
        <v>0.7311</v>
      </c>
      <c r="I72">
        <v>0.7654</v>
      </c>
      <c r="J72">
        <v>0.7975</v>
      </c>
      <c r="K72">
        <v>0.8274</v>
      </c>
      <c r="L72">
        <v>0.8551</v>
      </c>
      <c r="M72">
        <v>0.8806</v>
      </c>
      <c r="N72">
        <v>0.9039</v>
      </c>
      <c r="O72">
        <v>0.925</v>
      </c>
      <c r="P72">
        <v>0.945</v>
      </c>
      <c r="Q72">
        <v>0.965</v>
      </c>
      <c r="R72">
        <v>0.9821</v>
      </c>
      <c r="S72">
        <v>0.9936</v>
      </c>
      <c r="T72">
        <v>0.9993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0.9996</v>
      </c>
      <c r="AE72">
        <v>0.9984</v>
      </c>
      <c r="AF72">
        <v>0.9965</v>
      </c>
      <c r="AG72">
        <v>0.9937</v>
      </c>
      <c r="AH72">
        <v>0.9902</v>
      </c>
      <c r="AI72">
        <v>0.9859</v>
      </c>
      <c r="AJ72">
        <v>0.9808</v>
      </c>
      <c r="AK72">
        <v>0.9749</v>
      </c>
      <c r="AL72">
        <v>0.9682</v>
      </c>
      <c r="AM72">
        <v>0.9608</v>
      </c>
      <c r="AN72">
        <v>0.9526</v>
      </c>
      <c r="AO72">
        <v>0.9435</v>
      </c>
      <c r="AP72">
        <v>0.9337</v>
      </c>
      <c r="AQ72">
        <v>0.9232</v>
      </c>
      <c r="AR72">
        <v>0.9123</v>
      </c>
      <c r="AS72">
        <v>0.9014</v>
      </c>
      <c r="AT72">
        <v>0.8905</v>
      </c>
      <c r="AU72">
        <v>0.8796</v>
      </c>
      <c r="AV72">
        <v>0.8687</v>
      </c>
      <c r="AW72">
        <v>0.8578</v>
      </c>
      <c r="AX72">
        <v>0.8469</v>
      </c>
      <c r="AY72">
        <v>0.836</v>
      </c>
      <c r="AZ72">
        <v>0.8251</v>
      </c>
      <c r="BA72">
        <v>0.8142</v>
      </c>
      <c r="BB72">
        <v>0.8033</v>
      </c>
      <c r="BC72">
        <v>0.7924</v>
      </c>
      <c r="BD72">
        <v>0.7815</v>
      </c>
      <c r="BE72">
        <v>0.7706</v>
      </c>
      <c r="BF72">
        <v>0.7597</v>
      </c>
      <c r="BG72">
        <v>0.7488</v>
      </c>
      <c r="BH72">
        <v>0.7377</v>
      </c>
      <c r="BI72">
        <v>0.7265</v>
      </c>
      <c r="BJ72">
        <v>0.7151</v>
      </c>
      <c r="BK72">
        <v>0.7034</v>
      </c>
      <c r="BL72">
        <v>0.6915</v>
      </c>
      <c r="BM72">
        <v>0.6794</v>
      </c>
      <c r="BN72">
        <v>0.6671</v>
      </c>
      <c r="BO72">
        <v>0.6545</v>
      </c>
      <c r="BP72">
        <v>0.6417</v>
      </c>
      <c r="BQ72">
        <v>0.6288</v>
      </c>
      <c r="BR72">
        <v>0.6155</v>
      </c>
      <c r="BS72">
        <v>0.6021</v>
      </c>
      <c r="BT72">
        <v>0.5885</v>
      </c>
      <c r="BU72">
        <v>0.5746</v>
      </c>
      <c r="BV72">
        <v>0.5605</v>
      </c>
      <c r="BW72">
        <v>0.5462</v>
      </c>
      <c r="BX72">
        <v>0.5317</v>
      </c>
      <c r="BY72">
        <v>0.5169</v>
      </c>
      <c r="BZ72">
        <v>0.5019</v>
      </c>
      <c r="CA72">
        <v>0.4868</v>
      </c>
      <c r="CB72">
        <v>0.4713</v>
      </c>
      <c r="CC72">
        <v>0.4557</v>
      </c>
      <c r="CD72">
        <v>0.4399</v>
      </c>
      <c r="CE72">
        <v>0.4238</v>
      </c>
      <c r="CF72">
        <v>0.4075</v>
      </c>
      <c r="CG72">
        <v>0.391</v>
      </c>
      <c r="CH72">
        <v>0.3743</v>
      </c>
      <c r="CI72">
        <v>0.3573</v>
      </c>
      <c r="CJ72">
        <v>0.3401</v>
      </c>
      <c r="CK72">
        <v>0.3228</v>
      </c>
      <c r="CL72">
        <v>0.3051</v>
      </c>
      <c r="CM72">
        <v>0.2873</v>
      </c>
      <c r="CN72">
        <v>0.2693</v>
      </c>
      <c r="CO72">
        <v>0.251</v>
      </c>
      <c r="CP72">
        <v>0.2325</v>
      </c>
      <c r="CQ72">
        <v>0.2138</v>
      </c>
      <c r="CR72">
        <v>0.1949</v>
      </c>
      <c r="CS72">
        <v>0.1757</v>
      </c>
      <c r="CT72">
        <v>0.1563</v>
      </c>
      <c r="CU72">
        <v>0.1368</v>
      </c>
      <c r="CV72">
        <v>0.1169</v>
      </c>
    </row>
    <row r="73" spans="1:100" ht="12.75">
      <c r="A73" t="s">
        <v>115</v>
      </c>
      <c r="B73" t="str">
        <f t="shared" si="3"/>
        <v>100Mile</v>
      </c>
      <c r="C73">
        <f>100*mile</f>
        <v>160.9</v>
      </c>
      <c r="D73">
        <v>43500</v>
      </c>
      <c r="E73">
        <v>0.615</v>
      </c>
      <c r="F73">
        <v>0.6559</v>
      </c>
      <c r="G73">
        <v>0.6946</v>
      </c>
      <c r="H73">
        <v>0.7311</v>
      </c>
      <c r="I73">
        <v>0.7654</v>
      </c>
      <c r="J73">
        <v>0.7975</v>
      </c>
      <c r="K73">
        <v>0.8274</v>
      </c>
      <c r="L73">
        <v>0.8551</v>
      </c>
      <c r="M73">
        <v>0.8806</v>
      </c>
      <c r="N73">
        <v>0.9039</v>
      </c>
      <c r="O73">
        <v>0.925</v>
      </c>
      <c r="P73">
        <v>0.945</v>
      </c>
      <c r="Q73">
        <v>0.965</v>
      </c>
      <c r="R73">
        <v>0.9821</v>
      </c>
      <c r="S73">
        <v>0.9936</v>
      </c>
      <c r="T73">
        <v>0.9993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0.9996</v>
      </c>
      <c r="AE73">
        <v>0.9984</v>
      </c>
      <c r="AF73">
        <v>0.9965</v>
      </c>
      <c r="AG73">
        <v>0.9937</v>
      </c>
      <c r="AH73">
        <v>0.9902</v>
      </c>
      <c r="AI73">
        <v>0.9859</v>
      </c>
      <c r="AJ73">
        <v>0.9808</v>
      </c>
      <c r="AK73">
        <v>0.9749</v>
      </c>
      <c r="AL73">
        <v>0.9682</v>
      </c>
      <c r="AM73">
        <v>0.9608</v>
      </c>
      <c r="AN73">
        <v>0.9526</v>
      </c>
      <c r="AO73">
        <v>0.9435</v>
      </c>
      <c r="AP73">
        <v>0.9337</v>
      </c>
      <c r="AQ73">
        <v>0.9232</v>
      </c>
      <c r="AR73">
        <v>0.9123</v>
      </c>
      <c r="AS73">
        <v>0.9014</v>
      </c>
      <c r="AT73">
        <v>0.8905</v>
      </c>
      <c r="AU73">
        <v>0.8796</v>
      </c>
      <c r="AV73">
        <v>0.8687</v>
      </c>
      <c r="AW73">
        <v>0.8578</v>
      </c>
      <c r="AX73">
        <v>0.8469</v>
      </c>
      <c r="AY73">
        <v>0.836</v>
      </c>
      <c r="AZ73">
        <v>0.8251</v>
      </c>
      <c r="BA73">
        <v>0.8142</v>
      </c>
      <c r="BB73">
        <v>0.8033</v>
      </c>
      <c r="BC73">
        <v>0.7924</v>
      </c>
      <c r="BD73">
        <v>0.7815</v>
      </c>
      <c r="BE73">
        <v>0.7706</v>
      </c>
      <c r="BF73">
        <v>0.7597</v>
      </c>
      <c r="BG73">
        <v>0.7488</v>
      </c>
      <c r="BH73">
        <v>0.7377</v>
      </c>
      <c r="BI73">
        <v>0.7265</v>
      </c>
      <c r="BJ73">
        <v>0.7151</v>
      </c>
      <c r="BK73">
        <v>0.7034</v>
      </c>
      <c r="BL73">
        <v>0.6915</v>
      </c>
      <c r="BM73">
        <v>0.6794</v>
      </c>
      <c r="BN73">
        <v>0.6671</v>
      </c>
      <c r="BO73">
        <v>0.6545</v>
      </c>
      <c r="BP73">
        <v>0.6417</v>
      </c>
      <c r="BQ73">
        <v>0.6288</v>
      </c>
      <c r="BR73">
        <v>0.6155</v>
      </c>
      <c r="BS73">
        <v>0.6021</v>
      </c>
      <c r="BT73">
        <v>0.5885</v>
      </c>
      <c r="BU73">
        <v>0.5746</v>
      </c>
      <c r="BV73">
        <v>0.5605</v>
      </c>
      <c r="BW73">
        <v>0.5462</v>
      </c>
      <c r="BX73">
        <v>0.5317</v>
      </c>
      <c r="BY73">
        <v>0.5169</v>
      </c>
      <c r="BZ73">
        <v>0.5019</v>
      </c>
      <c r="CA73">
        <v>0.4868</v>
      </c>
      <c r="CB73">
        <v>0.4713</v>
      </c>
      <c r="CC73">
        <v>0.4557</v>
      </c>
      <c r="CD73">
        <v>0.4399</v>
      </c>
      <c r="CE73">
        <v>0.4238</v>
      </c>
      <c r="CF73">
        <v>0.4075</v>
      </c>
      <c r="CG73">
        <v>0.391</v>
      </c>
      <c r="CH73">
        <v>0.3743</v>
      </c>
      <c r="CI73">
        <v>0.3573</v>
      </c>
      <c r="CJ73">
        <v>0.3401</v>
      </c>
      <c r="CK73">
        <v>0.3228</v>
      </c>
      <c r="CL73">
        <v>0.3051</v>
      </c>
      <c r="CM73">
        <v>0.2873</v>
      </c>
      <c r="CN73">
        <v>0.2693</v>
      </c>
      <c r="CO73">
        <v>0.251</v>
      </c>
      <c r="CP73">
        <v>0.2325</v>
      </c>
      <c r="CQ73">
        <v>0.2138</v>
      </c>
      <c r="CR73">
        <v>0.1949</v>
      </c>
      <c r="CS73">
        <v>0.1757</v>
      </c>
      <c r="CT73">
        <v>0.1563</v>
      </c>
      <c r="CU73">
        <v>0.1368</v>
      </c>
      <c r="CV73">
        <v>0.1169</v>
      </c>
    </row>
    <row r="74" spans="1:100" ht="12.75">
      <c r="A74" t="s">
        <v>116</v>
      </c>
      <c r="B74" t="str">
        <f t="shared" si="3"/>
        <v>200km</v>
      </c>
      <c r="C74">
        <v>200</v>
      </c>
      <c r="D74">
        <v>57600</v>
      </c>
      <c r="E74">
        <v>0.615</v>
      </c>
      <c r="F74">
        <v>0.6559</v>
      </c>
      <c r="G74">
        <v>0.6946</v>
      </c>
      <c r="H74">
        <v>0.7311</v>
      </c>
      <c r="I74">
        <v>0.7654</v>
      </c>
      <c r="J74">
        <v>0.7975</v>
      </c>
      <c r="K74">
        <v>0.8274</v>
      </c>
      <c r="L74">
        <v>0.8551</v>
      </c>
      <c r="M74">
        <v>0.8806</v>
      </c>
      <c r="N74">
        <v>0.9039</v>
      </c>
      <c r="O74">
        <v>0.925</v>
      </c>
      <c r="P74">
        <v>0.945</v>
      </c>
      <c r="Q74">
        <v>0.965</v>
      </c>
      <c r="R74">
        <v>0.9821</v>
      </c>
      <c r="S74">
        <v>0.9936</v>
      </c>
      <c r="T74">
        <v>0.9993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0.9996</v>
      </c>
      <c r="AE74">
        <v>0.9984</v>
      </c>
      <c r="AF74">
        <v>0.9965</v>
      </c>
      <c r="AG74">
        <v>0.9937</v>
      </c>
      <c r="AH74">
        <v>0.9902</v>
      </c>
      <c r="AI74">
        <v>0.9859</v>
      </c>
      <c r="AJ74">
        <v>0.9808</v>
      </c>
      <c r="AK74">
        <v>0.9749</v>
      </c>
      <c r="AL74">
        <v>0.9682</v>
      </c>
      <c r="AM74">
        <v>0.9608</v>
      </c>
      <c r="AN74">
        <v>0.9526</v>
      </c>
      <c r="AO74">
        <v>0.9435</v>
      </c>
      <c r="AP74">
        <v>0.9337</v>
      </c>
      <c r="AQ74">
        <v>0.9232</v>
      </c>
      <c r="AR74">
        <v>0.9123</v>
      </c>
      <c r="AS74">
        <v>0.9014</v>
      </c>
      <c r="AT74">
        <v>0.8905</v>
      </c>
      <c r="AU74">
        <v>0.8796</v>
      </c>
      <c r="AV74">
        <v>0.8687</v>
      </c>
      <c r="AW74">
        <v>0.8578</v>
      </c>
      <c r="AX74">
        <v>0.8469</v>
      </c>
      <c r="AY74">
        <v>0.836</v>
      </c>
      <c r="AZ74">
        <v>0.8251</v>
      </c>
      <c r="BA74">
        <v>0.8142</v>
      </c>
      <c r="BB74">
        <v>0.8033</v>
      </c>
      <c r="BC74">
        <v>0.7924</v>
      </c>
      <c r="BD74">
        <v>0.7815</v>
      </c>
      <c r="BE74">
        <v>0.7706</v>
      </c>
      <c r="BF74">
        <v>0.7597</v>
      </c>
      <c r="BG74">
        <v>0.7488</v>
      </c>
      <c r="BH74">
        <v>0.7377</v>
      </c>
      <c r="BI74">
        <v>0.7265</v>
      </c>
      <c r="BJ74">
        <v>0.7151</v>
      </c>
      <c r="BK74">
        <v>0.7034</v>
      </c>
      <c r="BL74">
        <v>0.6915</v>
      </c>
      <c r="BM74">
        <v>0.6794</v>
      </c>
      <c r="BN74">
        <v>0.6671</v>
      </c>
      <c r="BO74">
        <v>0.6545</v>
      </c>
      <c r="BP74">
        <v>0.6417</v>
      </c>
      <c r="BQ74">
        <v>0.6288</v>
      </c>
      <c r="BR74">
        <v>0.6155</v>
      </c>
      <c r="BS74">
        <v>0.6021</v>
      </c>
      <c r="BT74">
        <v>0.5885</v>
      </c>
      <c r="BU74">
        <v>0.5746</v>
      </c>
      <c r="BV74">
        <v>0.5605</v>
      </c>
      <c r="BW74">
        <v>0.5462</v>
      </c>
      <c r="BX74">
        <v>0.5317</v>
      </c>
      <c r="BY74">
        <v>0.5169</v>
      </c>
      <c r="BZ74">
        <v>0.5019</v>
      </c>
      <c r="CA74">
        <v>0.4868</v>
      </c>
      <c r="CB74">
        <v>0.4713</v>
      </c>
      <c r="CC74">
        <v>0.4557</v>
      </c>
      <c r="CD74">
        <v>0.4399</v>
      </c>
      <c r="CE74">
        <v>0.4238</v>
      </c>
      <c r="CF74">
        <v>0.4075</v>
      </c>
      <c r="CG74">
        <v>0.391</v>
      </c>
      <c r="CH74">
        <v>0.3743</v>
      </c>
      <c r="CI74">
        <v>0.3573</v>
      </c>
      <c r="CJ74">
        <v>0.3401</v>
      </c>
      <c r="CK74">
        <v>0.3228</v>
      </c>
      <c r="CL74">
        <v>0.3051</v>
      </c>
      <c r="CM74">
        <v>0.2873</v>
      </c>
      <c r="CN74">
        <v>0.2693</v>
      </c>
      <c r="CO74">
        <v>0.251</v>
      </c>
      <c r="CP74">
        <v>0.2325</v>
      </c>
      <c r="CQ74">
        <v>0.2138</v>
      </c>
      <c r="CR74">
        <v>0.1949</v>
      </c>
      <c r="CS74">
        <v>0.1757</v>
      </c>
      <c r="CT74">
        <v>0.1563</v>
      </c>
      <c r="CU74">
        <v>0.1368</v>
      </c>
      <c r="CV74">
        <v>0.1169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V74"/>
  <sheetViews>
    <sheetView zoomScalePageLayoutView="0" workbookViewId="0" topLeftCell="A1">
      <pane xSplit="4" ySplit="1" topLeftCell="N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33" sqref="D33"/>
    </sheetView>
  </sheetViews>
  <sheetFormatPr defaultColWidth="9.140625" defaultRowHeight="12.75"/>
  <sheetData>
    <row r="1" spans="2:100" ht="12.75">
      <c r="B1" t="s">
        <v>155</v>
      </c>
      <c r="C1" t="s">
        <v>147</v>
      </c>
      <c r="D1" t="s">
        <v>146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</row>
    <row r="2" spans="1:100" ht="12.75">
      <c r="A2" t="s">
        <v>44</v>
      </c>
      <c r="B2" t="s">
        <v>151</v>
      </c>
      <c r="C2">
        <v>0</v>
      </c>
      <c r="D2">
        <v>6.25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0.8039</v>
      </c>
      <c r="O2">
        <v>0.8493</v>
      </c>
      <c r="P2">
        <v>0.8972</v>
      </c>
      <c r="Q2">
        <v>0.9241</v>
      </c>
      <c r="R2">
        <v>0.9855</v>
      </c>
      <c r="S2">
        <v>0.9993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1.0153</v>
      </c>
      <c r="AE2">
        <v>1.0055</v>
      </c>
      <c r="AF2">
        <v>0.9973</v>
      </c>
      <c r="AG2">
        <v>0.9878</v>
      </c>
      <c r="AH2">
        <v>0.9799</v>
      </c>
      <c r="AI2">
        <v>0.9707</v>
      </c>
      <c r="AJ2">
        <v>0.9631</v>
      </c>
      <c r="AK2">
        <v>0.9542</v>
      </c>
      <c r="AL2">
        <v>0.9468</v>
      </c>
      <c r="AM2">
        <v>0.9383</v>
      </c>
      <c r="AN2">
        <v>0.9311</v>
      </c>
      <c r="AO2">
        <v>0.9229</v>
      </c>
      <c r="AP2">
        <v>0.9159</v>
      </c>
      <c r="AQ2">
        <v>0.908</v>
      </c>
      <c r="AR2">
        <v>0.9012</v>
      </c>
      <c r="AS2">
        <v>0.8935</v>
      </c>
      <c r="AT2">
        <v>0.887</v>
      </c>
      <c r="AU2">
        <v>0.8795</v>
      </c>
      <c r="AV2">
        <v>0.8732</v>
      </c>
      <c r="AW2">
        <v>0.867</v>
      </c>
      <c r="AX2">
        <v>0.866</v>
      </c>
      <c r="AY2">
        <v>0.8619</v>
      </c>
      <c r="AZ2">
        <v>0.8578</v>
      </c>
      <c r="BA2">
        <v>0.8538</v>
      </c>
      <c r="BB2">
        <v>0.8498</v>
      </c>
      <c r="BC2">
        <v>0.8459</v>
      </c>
      <c r="BD2">
        <v>0.8391</v>
      </c>
      <c r="BE2">
        <v>0.8314</v>
      </c>
      <c r="BF2">
        <v>0.8249</v>
      </c>
      <c r="BG2">
        <v>0.8175</v>
      </c>
      <c r="BH2">
        <v>0.843</v>
      </c>
      <c r="BI2">
        <v>0.8249</v>
      </c>
      <c r="BJ2">
        <v>0.8075</v>
      </c>
      <c r="BK2">
        <v>0.7909</v>
      </c>
      <c r="BL2">
        <v>0.7758</v>
      </c>
      <c r="BM2">
        <v>0.7604</v>
      </c>
      <c r="BN2">
        <v>0.7457</v>
      </c>
      <c r="BO2">
        <v>0.7315</v>
      </c>
      <c r="BP2">
        <v>0.7185</v>
      </c>
      <c r="BQ2">
        <v>0.7053</v>
      </c>
      <c r="BR2">
        <v>0.7381</v>
      </c>
      <c r="BS2">
        <v>0.7359</v>
      </c>
      <c r="BT2">
        <v>0.7329</v>
      </c>
      <c r="BU2">
        <v>0.7307</v>
      </c>
      <c r="BV2">
        <v>0.7285</v>
      </c>
      <c r="BW2">
        <v>0.7256</v>
      </c>
      <c r="BX2">
        <v>0.7235</v>
      </c>
      <c r="BY2">
        <v>0.6913</v>
      </c>
      <c r="BZ2">
        <v>0.6612</v>
      </c>
      <c r="CA2">
        <v>0.6342</v>
      </c>
      <c r="CB2">
        <v>0.6266</v>
      </c>
      <c r="CC2">
        <v>0.6003</v>
      </c>
      <c r="CD2">
        <v>0.5762</v>
      </c>
      <c r="CE2">
        <v>0.5534</v>
      </c>
      <c r="CF2">
        <v>0.5328</v>
      </c>
      <c r="CG2">
        <v>0.5137</v>
      </c>
      <c r="CH2">
        <v>0.4876</v>
      </c>
      <c r="CI2">
        <v>0.4641</v>
      </c>
      <c r="CJ2">
        <v>0.443</v>
      </c>
      <c r="CK2">
        <v>0.4234</v>
      </c>
      <c r="CL2">
        <v>0.4056</v>
      </c>
      <c r="CM2">
        <v>0.3842</v>
      </c>
      <c r="CN2">
        <v>0.365</v>
      </c>
      <c r="CO2">
        <v>0.3476</v>
      </c>
      <c r="CP2">
        <v>0.3318</v>
      </c>
      <c r="CQ2">
        <v>0.3174</v>
      </c>
      <c r="CR2">
        <v>0.2987</v>
      </c>
      <c r="CS2">
        <v>0.2821</v>
      </c>
      <c r="CT2">
        <v>0.2672</v>
      </c>
      <c r="CU2">
        <v>0.2538</v>
      </c>
      <c r="CV2">
        <v>0.2417</v>
      </c>
    </row>
    <row r="3" spans="1:100" ht="12.75">
      <c r="A3" t="s">
        <v>45</v>
      </c>
      <c r="B3" t="s">
        <v>152</v>
      </c>
      <c r="C3">
        <v>0</v>
      </c>
      <c r="D3">
        <v>6.76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0.8039</v>
      </c>
      <c r="O3">
        <v>0.8493</v>
      </c>
      <c r="P3">
        <v>0.8972</v>
      </c>
      <c r="Q3">
        <v>0.9241</v>
      </c>
      <c r="R3">
        <v>0.9855</v>
      </c>
      <c r="S3">
        <v>0.9992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1.0153</v>
      </c>
      <c r="AE3">
        <v>1.0055</v>
      </c>
      <c r="AF3">
        <v>0.9973</v>
      </c>
      <c r="AG3">
        <v>0.9878</v>
      </c>
      <c r="AH3">
        <v>0.9799</v>
      </c>
      <c r="AI3">
        <v>0.9707</v>
      </c>
      <c r="AJ3">
        <v>0.9631</v>
      </c>
      <c r="AK3">
        <v>0.9542</v>
      </c>
      <c r="AL3">
        <v>0.9468</v>
      </c>
      <c r="AM3">
        <v>0.9383</v>
      </c>
      <c r="AN3">
        <v>0.9311</v>
      </c>
      <c r="AO3">
        <v>0.9229</v>
      </c>
      <c r="AP3">
        <v>0.9159</v>
      </c>
      <c r="AQ3">
        <v>0.908</v>
      </c>
      <c r="AR3">
        <v>0.9012</v>
      </c>
      <c r="AS3">
        <v>0.8935</v>
      </c>
      <c r="AT3">
        <v>0.887</v>
      </c>
      <c r="AU3">
        <v>0.8795</v>
      </c>
      <c r="AV3">
        <v>0.8732</v>
      </c>
      <c r="AW3">
        <v>0.867</v>
      </c>
      <c r="AX3">
        <v>0.866</v>
      </c>
      <c r="AY3">
        <v>0.8619</v>
      </c>
      <c r="AZ3">
        <v>0.8578</v>
      </c>
      <c r="BA3">
        <v>0.8538</v>
      </c>
      <c r="BB3">
        <v>0.8498</v>
      </c>
      <c r="BC3">
        <v>0.8459</v>
      </c>
      <c r="BD3">
        <v>0.8391</v>
      </c>
      <c r="BE3">
        <v>0.8314</v>
      </c>
      <c r="BF3">
        <v>0.8249</v>
      </c>
      <c r="BG3">
        <v>0.8175</v>
      </c>
      <c r="BH3">
        <v>0.843</v>
      </c>
      <c r="BI3">
        <v>0.8249</v>
      </c>
      <c r="BJ3">
        <v>0.8075</v>
      </c>
      <c r="BK3">
        <v>0.7909</v>
      </c>
      <c r="BL3">
        <v>0.7758</v>
      </c>
      <c r="BM3">
        <v>0.7604</v>
      </c>
      <c r="BN3">
        <v>0.7457</v>
      </c>
      <c r="BO3">
        <v>0.7315</v>
      </c>
      <c r="BP3">
        <v>0.7185</v>
      </c>
      <c r="BQ3">
        <v>0.7053</v>
      </c>
      <c r="BR3">
        <v>0.7381</v>
      </c>
      <c r="BS3">
        <v>0.7359</v>
      </c>
      <c r="BT3">
        <v>0.7329</v>
      </c>
      <c r="BU3">
        <v>0.7307</v>
      </c>
      <c r="BV3">
        <v>0.7285</v>
      </c>
      <c r="BW3">
        <v>0.7256</v>
      </c>
      <c r="BX3">
        <v>0.7235</v>
      </c>
      <c r="BY3">
        <v>0.6913</v>
      </c>
      <c r="BZ3">
        <v>0.6612</v>
      </c>
      <c r="CA3">
        <v>0.6342</v>
      </c>
      <c r="CB3">
        <v>0.6266</v>
      </c>
      <c r="CC3">
        <v>0.6003</v>
      </c>
      <c r="CD3">
        <v>0.5762</v>
      </c>
      <c r="CE3">
        <v>0.5534</v>
      </c>
      <c r="CF3">
        <v>0.5328</v>
      </c>
      <c r="CG3">
        <v>0.5137</v>
      </c>
      <c r="CH3">
        <v>0.4876</v>
      </c>
      <c r="CI3">
        <v>0.4641</v>
      </c>
      <c r="CJ3">
        <v>0.443</v>
      </c>
      <c r="CK3">
        <v>0.4234</v>
      </c>
      <c r="CL3">
        <v>0.4056</v>
      </c>
      <c r="CM3">
        <v>0.3842</v>
      </c>
      <c r="CN3">
        <v>0.365</v>
      </c>
      <c r="CO3">
        <v>0.3476</v>
      </c>
      <c r="CP3">
        <v>0.3318</v>
      </c>
      <c r="CQ3">
        <v>0.3174</v>
      </c>
      <c r="CR3">
        <v>0.2987</v>
      </c>
      <c r="CS3">
        <v>0.2821</v>
      </c>
      <c r="CT3">
        <v>0.2672</v>
      </c>
      <c r="CU3">
        <v>0.2538</v>
      </c>
      <c r="CV3">
        <v>0.2417</v>
      </c>
    </row>
    <row r="4" spans="1:100" ht="12.75">
      <c r="A4" t="s">
        <v>46</v>
      </c>
      <c r="B4" t="s">
        <v>153</v>
      </c>
      <c r="C4">
        <v>0</v>
      </c>
      <c r="D4">
        <v>7.3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0.8039</v>
      </c>
      <c r="O4">
        <v>0.8494</v>
      </c>
      <c r="P4">
        <v>0.8972</v>
      </c>
      <c r="Q4">
        <v>0.9241</v>
      </c>
      <c r="R4">
        <v>0.9855</v>
      </c>
      <c r="S4">
        <v>0.9992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1.0153</v>
      </c>
      <c r="AE4">
        <v>1.0055</v>
      </c>
      <c r="AF4">
        <v>0.9973</v>
      </c>
      <c r="AG4">
        <v>0.9878</v>
      </c>
      <c r="AH4">
        <v>0.9799</v>
      </c>
      <c r="AI4">
        <v>0.9707</v>
      </c>
      <c r="AJ4">
        <v>0.9631</v>
      </c>
      <c r="AK4">
        <v>0.9542</v>
      </c>
      <c r="AL4">
        <v>0.9468</v>
      </c>
      <c r="AM4">
        <v>0.9383</v>
      </c>
      <c r="AN4">
        <v>0.9311</v>
      </c>
      <c r="AO4">
        <v>0.9229</v>
      </c>
      <c r="AP4">
        <v>0.9159</v>
      </c>
      <c r="AQ4">
        <v>0.908</v>
      </c>
      <c r="AR4">
        <v>0.9012</v>
      </c>
      <c r="AS4">
        <v>0.8935</v>
      </c>
      <c r="AT4">
        <v>0.887</v>
      </c>
      <c r="AU4">
        <v>0.8795</v>
      </c>
      <c r="AV4">
        <v>0.8732</v>
      </c>
      <c r="AW4">
        <v>0.867</v>
      </c>
      <c r="AX4">
        <v>0.866</v>
      </c>
      <c r="AY4">
        <v>0.8619</v>
      </c>
      <c r="AZ4">
        <v>0.8578</v>
      </c>
      <c r="BA4">
        <v>0.8538</v>
      </c>
      <c r="BB4">
        <v>0.8498</v>
      </c>
      <c r="BC4">
        <v>0.8459</v>
      </c>
      <c r="BD4">
        <v>0.8391</v>
      </c>
      <c r="BE4">
        <v>0.8314</v>
      </c>
      <c r="BF4">
        <v>0.8249</v>
      </c>
      <c r="BG4">
        <v>0.8175</v>
      </c>
      <c r="BH4">
        <v>0.843</v>
      </c>
      <c r="BI4">
        <v>0.8249</v>
      </c>
      <c r="BJ4">
        <v>0.8075</v>
      </c>
      <c r="BK4">
        <v>0.7909</v>
      </c>
      <c r="BL4">
        <v>0.7758</v>
      </c>
      <c r="BM4">
        <v>0.7604</v>
      </c>
      <c r="BN4">
        <v>0.7457</v>
      </c>
      <c r="BO4">
        <v>0.7315</v>
      </c>
      <c r="BP4">
        <v>0.7185</v>
      </c>
      <c r="BQ4">
        <v>0.7053</v>
      </c>
      <c r="BR4">
        <v>0.7381</v>
      </c>
      <c r="BS4">
        <v>0.7359</v>
      </c>
      <c r="BT4">
        <v>0.7329</v>
      </c>
      <c r="BU4">
        <v>0.7307</v>
      </c>
      <c r="BV4">
        <v>0.7285</v>
      </c>
      <c r="BW4">
        <v>0.7256</v>
      </c>
      <c r="BX4">
        <v>0.7235</v>
      </c>
      <c r="BY4">
        <v>0.6913</v>
      </c>
      <c r="BZ4">
        <v>0.6612</v>
      </c>
      <c r="CA4">
        <v>0.6342</v>
      </c>
      <c r="CB4">
        <v>0.6266</v>
      </c>
      <c r="CC4">
        <v>0.6003</v>
      </c>
      <c r="CD4">
        <v>0.5762</v>
      </c>
      <c r="CE4">
        <v>0.5534</v>
      </c>
      <c r="CF4">
        <v>0.5328</v>
      </c>
      <c r="CG4">
        <v>0.5137</v>
      </c>
      <c r="CH4">
        <v>0.4876</v>
      </c>
      <c r="CI4">
        <v>0.4641</v>
      </c>
      <c r="CJ4">
        <v>0.443</v>
      </c>
      <c r="CK4">
        <v>0.4234</v>
      </c>
      <c r="CL4">
        <v>0.4056</v>
      </c>
      <c r="CM4">
        <v>0.3842</v>
      </c>
      <c r="CN4">
        <v>0.365</v>
      </c>
      <c r="CO4">
        <v>0.3476</v>
      </c>
      <c r="CP4">
        <v>0.3318</v>
      </c>
      <c r="CQ4">
        <v>0.3174</v>
      </c>
      <c r="CR4">
        <v>0.2987</v>
      </c>
      <c r="CS4">
        <v>0.2821</v>
      </c>
      <c r="CT4">
        <v>0.2672</v>
      </c>
      <c r="CU4">
        <v>0.2538</v>
      </c>
      <c r="CV4">
        <v>0.2417</v>
      </c>
    </row>
    <row r="5" spans="1:100" ht="12.75">
      <c r="A5" t="s">
        <v>47</v>
      </c>
      <c r="B5" t="str">
        <f>MID(A5,2,100)</f>
        <v>ShortHur</v>
      </c>
      <c r="C5">
        <v>0</v>
      </c>
      <c r="D5">
        <v>12.91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0.8039</v>
      </c>
      <c r="O5">
        <v>0.8493</v>
      </c>
      <c r="P5">
        <v>0.8972</v>
      </c>
      <c r="Q5">
        <v>0.9241</v>
      </c>
      <c r="R5">
        <v>0.9855</v>
      </c>
      <c r="S5">
        <v>0.9992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1.0148</v>
      </c>
      <c r="AE5">
        <v>1.0118</v>
      </c>
      <c r="AF5">
        <v>1.0088</v>
      </c>
      <c r="AG5">
        <v>1.0059</v>
      </c>
      <c r="AH5">
        <v>1.0029</v>
      </c>
      <c r="AI5">
        <v>0.9999</v>
      </c>
      <c r="AJ5">
        <v>0.9912</v>
      </c>
      <c r="AK5">
        <v>0.9824</v>
      </c>
      <c r="AL5">
        <v>0.9737</v>
      </c>
      <c r="AM5">
        <v>0.9649</v>
      </c>
      <c r="AN5">
        <v>0.9562</v>
      </c>
      <c r="AO5">
        <v>0.9483</v>
      </c>
      <c r="AP5">
        <v>0.9404</v>
      </c>
      <c r="AQ5">
        <v>0.9326</v>
      </c>
      <c r="AR5">
        <v>0.9247</v>
      </c>
      <c r="AS5">
        <v>0.9168</v>
      </c>
      <c r="AT5">
        <v>0.9096</v>
      </c>
      <c r="AU5">
        <v>0.9024</v>
      </c>
      <c r="AV5">
        <v>0.8952</v>
      </c>
      <c r="AW5">
        <v>0.888</v>
      </c>
      <c r="AX5">
        <v>0.9745</v>
      </c>
      <c r="AY5">
        <v>0.9613</v>
      </c>
      <c r="AZ5">
        <v>0.9481</v>
      </c>
      <c r="BA5">
        <v>0.9349</v>
      </c>
      <c r="BB5">
        <v>0.9217</v>
      </c>
      <c r="BC5">
        <v>0.9085</v>
      </c>
      <c r="BD5">
        <v>0.897</v>
      </c>
      <c r="BE5">
        <v>0.8855</v>
      </c>
      <c r="BF5">
        <v>0.8739</v>
      </c>
      <c r="BG5">
        <v>0.8624</v>
      </c>
      <c r="BH5">
        <v>0.9017</v>
      </c>
      <c r="BI5">
        <v>0.8879</v>
      </c>
      <c r="BJ5">
        <v>0.8741</v>
      </c>
      <c r="BK5">
        <v>0.8602</v>
      </c>
      <c r="BL5">
        <v>0.8464</v>
      </c>
      <c r="BM5">
        <v>0.8326</v>
      </c>
      <c r="BN5">
        <v>0.8208</v>
      </c>
      <c r="BO5">
        <v>0.8089</v>
      </c>
      <c r="BP5">
        <v>0.7971</v>
      </c>
      <c r="BQ5">
        <v>0.7852</v>
      </c>
      <c r="BR5">
        <v>0.9938</v>
      </c>
      <c r="BS5">
        <v>0.9838</v>
      </c>
      <c r="BT5">
        <v>0.9738</v>
      </c>
      <c r="BU5">
        <v>0.9637</v>
      </c>
      <c r="BV5">
        <v>0.9537</v>
      </c>
      <c r="BW5">
        <v>0.9437</v>
      </c>
      <c r="BX5">
        <v>0.9237</v>
      </c>
      <c r="BY5">
        <v>0.9037</v>
      </c>
      <c r="BZ5">
        <v>0.8838</v>
      </c>
      <c r="CA5">
        <v>0.8638</v>
      </c>
      <c r="CB5">
        <v>0.8607</v>
      </c>
      <c r="CC5">
        <v>0.8361</v>
      </c>
      <c r="CD5">
        <v>0.8115</v>
      </c>
      <c r="CE5">
        <v>0.7869</v>
      </c>
      <c r="CF5">
        <v>0.7623</v>
      </c>
      <c r="CG5">
        <v>0.7377</v>
      </c>
      <c r="CH5">
        <v>0.7131</v>
      </c>
      <c r="CI5">
        <v>0.6885</v>
      </c>
      <c r="CJ5">
        <v>0.664</v>
      </c>
      <c r="CK5">
        <v>0.6394</v>
      </c>
      <c r="CL5">
        <v>0.6148</v>
      </c>
      <c r="CM5">
        <v>0.5875</v>
      </c>
      <c r="CN5">
        <v>0.5601</v>
      </c>
      <c r="CO5">
        <v>0.5328</v>
      </c>
      <c r="CP5">
        <v>0.5054</v>
      </c>
      <c r="CQ5">
        <v>0.4781</v>
      </c>
      <c r="CR5">
        <v>0.447</v>
      </c>
      <c r="CS5">
        <v>0.416</v>
      </c>
      <c r="CT5">
        <v>0.3849</v>
      </c>
      <c r="CU5">
        <v>0.3539</v>
      </c>
      <c r="CV5">
        <v>0.3228</v>
      </c>
    </row>
    <row r="6" spans="1:100" ht="12.75">
      <c r="A6" t="s">
        <v>48</v>
      </c>
      <c r="B6" t="str">
        <f>MID(A6,2,100)</f>
        <v>LongHur</v>
      </c>
      <c r="C6">
        <v>0</v>
      </c>
      <c r="D6">
        <v>46.78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0.8692</v>
      </c>
      <c r="O6">
        <v>0.9083</v>
      </c>
      <c r="P6">
        <v>0.9375</v>
      </c>
      <c r="Q6">
        <v>0.9588</v>
      </c>
      <c r="R6">
        <v>0.9742</v>
      </c>
      <c r="S6">
        <v>0.985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0.9964</v>
      </c>
      <c r="AG6">
        <v>0.9855</v>
      </c>
      <c r="AH6">
        <v>0.975</v>
      </c>
      <c r="AI6">
        <v>0.9647</v>
      </c>
      <c r="AJ6">
        <v>0.9545</v>
      </c>
      <c r="AK6">
        <v>0.9447</v>
      </c>
      <c r="AL6">
        <v>0.9349</v>
      </c>
      <c r="AM6">
        <v>0.9254</v>
      </c>
      <c r="AN6">
        <v>0.9162</v>
      </c>
      <c r="AO6">
        <v>0.9069</v>
      </c>
      <c r="AP6">
        <v>0.8981</v>
      </c>
      <c r="AQ6">
        <v>0.8892</v>
      </c>
      <c r="AR6">
        <v>0.8806</v>
      </c>
      <c r="AS6">
        <v>0.8723</v>
      </c>
      <c r="AT6">
        <v>0.8639</v>
      </c>
      <c r="AU6">
        <v>0.8558</v>
      </c>
      <c r="AV6">
        <v>0.8478</v>
      </c>
      <c r="AW6">
        <v>0.84</v>
      </c>
      <c r="AX6">
        <v>0.8052</v>
      </c>
      <c r="AY6">
        <v>0.8032</v>
      </c>
      <c r="AZ6">
        <v>0.8014</v>
      </c>
      <c r="BA6">
        <v>0.7995</v>
      </c>
      <c r="BB6">
        <v>0.7976</v>
      </c>
      <c r="BC6">
        <v>0.7958</v>
      </c>
      <c r="BD6">
        <v>0.794</v>
      </c>
      <c r="BE6">
        <v>0.7828</v>
      </c>
      <c r="BF6">
        <v>0.7719</v>
      </c>
      <c r="BG6">
        <v>0.7614</v>
      </c>
      <c r="BH6">
        <v>1.1056</v>
      </c>
      <c r="BI6">
        <v>1.0979</v>
      </c>
      <c r="BJ6">
        <v>1.0899</v>
      </c>
      <c r="BK6">
        <v>1.0824</v>
      </c>
      <c r="BL6">
        <v>1.0627</v>
      </c>
      <c r="BM6">
        <v>1.0435</v>
      </c>
      <c r="BN6">
        <v>1.0252</v>
      </c>
      <c r="BO6">
        <v>1.0075</v>
      </c>
      <c r="BP6">
        <v>0.9903</v>
      </c>
      <c r="BQ6">
        <v>0.9738</v>
      </c>
      <c r="BR6">
        <v>0.9945</v>
      </c>
      <c r="BS6">
        <v>0.9724</v>
      </c>
      <c r="BT6">
        <v>0.9512</v>
      </c>
      <c r="BU6">
        <v>0.9309</v>
      </c>
      <c r="BV6">
        <v>0.9115</v>
      </c>
      <c r="BW6">
        <v>0.8931</v>
      </c>
      <c r="BX6">
        <v>0.8752</v>
      </c>
      <c r="BY6">
        <v>0.858</v>
      </c>
      <c r="BZ6">
        <v>0.8415</v>
      </c>
      <c r="CA6">
        <v>0.8256</v>
      </c>
      <c r="CB6">
        <v>0.8103</v>
      </c>
      <c r="CC6">
        <v>0.7958</v>
      </c>
      <c r="CD6">
        <v>0.7818</v>
      </c>
      <c r="CE6">
        <v>0.7683</v>
      </c>
      <c r="CF6">
        <v>0.7551</v>
      </c>
      <c r="CG6">
        <v>0.7425</v>
      </c>
      <c r="CH6">
        <v>0.7045</v>
      </c>
      <c r="CI6">
        <v>0.6702</v>
      </c>
      <c r="CJ6">
        <v>0.6391</v>
      </c>
      <c r="CK6">
        <v>0.6107</v>
      </c>
      <c r="CL6">
        <v>0.5847</v>
      </c>
      <c r="CM6">
        <v>0.5439</v>
      </c>
      <c r="CN6">
        <v>0.5085</v>
      </c>
      <c r="CO6">
        <v>0.4773</v>
      </c>
      <c r="CP6">
        <v>0.4499</v>
      </c>
      <c r="CQ6">
        <v>0.4253</v>
      </c>
      <c r="CR6">
        <v>0.3692</v>
      </c>
      <c r="CS6">
        <v>0.3262</v>
      </c>
      <c r="CT6">
        <v>0.2921</v>
      </c>
      <c r="CU6">
        <v>0.2645</v>
      </c>
      <c r="CV6">
        <v>0.2417</v>
      </c>
    </row>
    <row r="7" spans="1:100" ht="12.75">
      <c r="A7" t="s">
        <v>49</v>
      </c>
      <c r="B7" t="s">
        <v>149</v>
      </c>
      <c r="C7">
        <v>0</v>
      </c>
      <c r="D7">
        <v>473.63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1.3336</v>
      </c>
      <c r="O7">
        <v>1.3842</v>
      </c>
      <c r="P7">
        <v>1.4235</v>
      </c>
      <c r="Q7">
        <v>1.4444</v>
      </c>
      <c r="R7">
        <v>0.9818</v>
      </c>
      <c r="S7">
        <v>0.9929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0.9999</v>
      </c>
      <c r="AF7">
        <v>0.9897</v>
      </c>
      <c r="AG7">
        <v>0.9798</v>
      </c>
      <c r="AH7">
        <v>0.97</v>
      </c>
      <c r="AI7">
        <v>0.9605</v>
      </c>
      <c r="AJ7">
        <v>0.9511</v>
      </c>
      <c r="AK7">
        <v>0.9419</v>
      </c>
      <c r="AL7">
        <v>0.9329</v>
      </c>
      <c r="AM7">
        <v>0.9241</v>
      </c>
      <c r="AN7">
        <v>0.9154</v>
      </c>
      <c r="AO7">
        <v>0.9069</v>
      </c>
      <c r="AP7">
        <v>0.8986</v>
      </c>
      <c r="AQ7">
        <v>0.8904</v>
      </c>
      <c r="AR7">
        <v>0.8823</v>
      </c>
      <c r="AS7">
        <v>0.8744</v>
      </c>
      <c r="AT7">
        <v>0.8666</v>
      </c>
      <c r="AU7">
        <v>0.859</v>
      </c>
      <c r="AV7">
        <v>0.8515</v>
      </c>
      <c r="AW7">
        <v>0.8442</v>
      </c>
      <c r="AX7">
        <v>0.8369</v>
      </c>
      <c r="AY7">
        <v>0.8298</v>
      </c>
      <c r="AZ7">
        <v>0.8228</v>
      </c>
      <c r="BA7">
        <v>0.8159</v>
      </c>
      <c r="BB7">
        <v>0.8092</v>
      </c>
      <c r="BC7">
        <v>0.8025</v>
      </c>
      <c r="BD7">
        <v>0.7959</v>
      </c>
      <c r="BE7">
        <v>0.7895</v>
      </c>
      <c r="BF7">
        <v>0.7832</v>
      </c>
      <c r="BG7">
        <v>0.7769</v>
      </c>
      <c r="BH7">
        <v>1.2139</v>
      </c>
      <c r="BI7">
        <v>1.1862</v>
      </c>
      <c r="BJ7">
        <v>1.1599</v>
      </c>
      <c r="BK7">
        <v>1.1346</v>
      </c>
      <c r="BL7">
        <v>1.1106</v>
      </c>
      <c r="BM7">
        <v>1.0875</v>
      </c>
      <c r="BN7">
        <v>1.0653</v>
      </c>
      <c r="BO7">
        <v>1.044</v>
      </c>
      <c r="BP7">
        <v>1.0236</v>
      </c>
      <c r="BQ7">
        <v>1.0039</v>
      </c>
      <c r="BR7">
        <v>0.985</v>
      </c>
      <c r="BS7">
        <v>0.9668</v>
      </c>
      <c r="BT7">
        <v>0.9493</v>
      </c>
      <c r="BU7">
        <v>0.9323</v>
      </c>
      <c r="BV7">
        <v>0.916</v>
      </c>
      <c r="BW7">
        <v>0.9002</v>
      </c>
      <c r="BX7">
        <v>0.885</v>
      </c>
      <c r="BY7">
        <v>0.8702</v>
      </c>
      <c r="BZ7">
        <v>0.856</v>
      </c>
      <c r="CA7">
        <v>0.8422</v>
      </c>
      <c r="CB7">
        <v>0.8288</v>
      </c>
      <c r="CC7">
        <v>0.8066</v>
      </c>
      <c r="CD7">
        <v>0.7856</v>
      </c>
      <c r="CE7">
        <v>0.7657</v>
      </c>
      <c r="CF7">
        <v>0.7467</v>
      </c>
      <c r="CG7">
        <v>0.7287</v>
      </c>
      <c r="CH7">
        <v>0.7007</v>
      </c>
      <c r="CI7">
        <v>0.6747</v>
      </c>
      <c r="CJ7">
        <v>0.6506</v>
      </c>
      <c r="CK7">
        <v>0.6281</v>
      </c>
      <c r="CL7">
        <v>0.6072</v>
      </c>
      <c r="CM7">
        <v>0.5748</v>
      </c>
      <c r="CN7">
        <v>0.5456</v>
      </c>
      <c r="CO7">
        <v>0.5193</v>
      </c>
      <c r="CP7">
        <v>0.4954</v>
      </c>
      <c r="CQ7">
        <v>0.4736</v>
      </c>
      <c r="CR7">
        <v>0.4504</v>
      </c>
      <c r="CS7">
        <v>0.4293</v>
      </c>
      <c r="CT7">
        <v>0.4101</v>
      </c>
      <c r="CU7">
        <v>0.3926</v>
      </c>
      <c r="CV7">
        <v>0.3765</v>
      </c>
    </row>
    <row r="8" spans="1:100" ht="12.75">
      <c r="A8" t="s">
        <v>50</v>
      </c>
      <c r="B8" t="str">
        <f>MID(A8,2,100)</f>
        <v>1500mWalk</v>
      </c>
      <c r="C8">
        <v>0</v>
      </c>
      <c r="D8">
        <v>309</v>
      </c>
      <c r="E8">
        <v>0.6496</v>
      </c>
      <c r="F8">
        <v>0.6869</v>
      </c>
      <c r="G8">
        <v>0.722</v>
      </c>
      <c r="H8">
        <v>0.7549</v>
      </c>
      <c r="I8">
        <v>0.7856</v>
      </c>
      <c r="J8">
        <v>0.8141</v>
      </c>
      <c r="K8">
        <v>0.8404</v>
      </c>
      <c r="L8">
        <v>0.8645</v>
      </c>
      <c r="M8">
        <v>0.8864</v>
      </c>
      <c r="N8">
        <v>0.9061</v>
      </c>
      <c r="O8">
        <v>0.9236</v>
      </c>
      <c r="P8">
        <v>0.9389</v>
      </c>
      <c r="Q8">
        <v>0.952</v>
      </c>
      <c r="R8">
        <v>0.964</v>
      </c>
      <c r="S8">
        <v>0.976</v>
      </c>
      <c r="T8">
        <v>0.988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0.9996</v>
      </c>
      <c r="AC8">
        <v>0.9985</v>
      </c>
      <c r="AD8">
        <v>0.9968</v>
      </c>
      <c r="AE8">
        <v>0.9945</v>
      </c>
      <c r="AF8">
        <v>0.9915</v>
      </c>
      <c r="AG8">
        <v>0.9879</v>
      </c>
      <c r="AH8">
        <v>0.9837</v>
      </c>
      <c r="AI8">
        <v>0.9788</v>
      </c>
      <c r="AJ8">
        <v>0.9734</v>
      </c>
      <c r="AK8">
        <v>0.9673</v>
      </c>
      <c r="AL8">
        <v>0.9605</v>
      </c>
      <c r="AM8">
        <v>0.9532</v>
      </c>
      <c r="AN8">
        <v>0.9458</v>
      </c>
      <c r="AO8">
        <v>0.9384</v>
      </c>
      <c r="AP8">
        <v>0.931</v>
      </c>
      <c r="AQ8">
        <v>0.9235</v>
      </c>
      <c r="AR8">
        <v>0.9161</v>
      </c>
      <c r="AS8">
        <v>0.9087</v>
      </c>
      <c r="AT8">
        <v>0.9013</v>
      </c>
      <c r="AU8">
        <v>0.8939</v>
      </c>
      <c r="AV8">
        <v>0.8865</v>
      </c>
      <c r="AW8">
        <v>0.879</v>
      </c>
      <c r="AX8">
        <v>0.8716</v>
      </c>
      <c r="AY8">
        <v>0.8642</v>
      </c>
      <c r="AZ8">
        <v>0.8568</v>
      </c>
      <c r="BA8">
        <v>0.8494</v>
      </c>
      <c r="BB8">
        <v>0.842</v>
      </c>
      <c r="BC8">
        <v>0.8345</v>
      </c>
      <c r="BD8">
        <v>0.8269</v>
      </c>
      <c r="BE8">
        <v>0.8193</v>
      </c>
      <c r="BF8">
        <v>0.8116</v>
      </c>
      <c r="BG8">
        <v>0.8039</v>
      </c>
      <c r="BH8">
        <v>0.796</v>
      </c>
      <c r="BI8">
        <v>0.7881</v>
      </c>
      <c r="BJ8">
        <v>0.7801</v>
      </c>
      <c r="BK8">
        <v>0.772</v>
      </c>
      <c r="BL8">
        <v>0.7639</v>
      </c>
      <c r="BM8">
        <v>0.7557</v>
      </c>
      <c r="BN8">
        <v>0.7474</v>
      </c>
      <c r="BO8">
        <v>0.739</v>
      </c>
      <c r="BP8">
        <v>0.7306</v>
      </c>
      <c r="BQ8">
        <v>0.722</v>
      </c>
      <c r="BR8">
        <v>0.7134</v>
      </c>
      <c r="BS8">
        <v>0.7048</v>
      </c>
      <c r="BT8">
        <v>0.696</v>
      </c>
      <c r="BU8">
        <v>0.6872</v>
      </c>
      <c r="BV8">
        <v>0.6783</v>
      </c>
      <c r="BW8">
        <v>0.6693</v>
      </c>
      <c r="BX8">
        <v>0.6603</v>
      </c>
      <c r="BY8">
        <v>0.6512</v>
      </c>
      <c r="BZ8">
        <v>0.642</v>
      </c>
      <c r="CA8">
        <v>0.6327</v>
      </c>
      <c r="CB8">
        <v>0.6234</v>
      </c>
      <c r="CC8">
        <v>0.6139</v>
      </c>
      <c r="CD8">
        <v>0.6044</v>
      </c>
      <c r="CE8">
        <v>0.5949</v>
      </c>
      <c r="CF8">
        <v>0.5852</v>
      </c>
      <c r="CG8">
        <v>0.5755</v>
      </c>
      <c r="CH8">
        <v>0.5657</v>
      </c>
      <c r="CI8">
        <v>0.5558</v>
      </c>
      <c r="CJ8">
        <v>0.5459</v>
      </c>
      <c r="CK8">
        <v>0.5358</v>
      </c>
      <c r="CL8">
        <v>0.5257</v>
      </c>
      <c r="CM8">
        <v>0.5156</v>
      </c>
      <c r="CN8">
        <v>0.5053</v>
      </c>
      <c r="CO8">
        <v>0.495</v>
      </c>
      <c r="CP8">
        <v>0.4846</v>
      </c>
      <c r="CQ8">
        <v>0.4741</v>
      </c>
      <c r="CR8">
        <v>0.4636</v>
      </c>
      <c r="CS8">
        <v>0.4529</v>
      </c>
      <c r="CT8">
        <v>0.4422</v>
      </c>
      <c r="CU8">
        <v>0.4315</v>
      </c>
      <c r="CV8">
        <v>0.4206</v>
      </c>
    </row>
    <row r="9" spans="1:100" ht="12.75">
      <c r="A9" t="s">
        <v>51</v>
      </c>
      <c r="B9" t="s">
        <v>154</v>
      </c>
      <c r="C9">
        <v>0</v>
      </c>
      <c r="D9">
        <v>332.37</v>
      </c>
      <c r="E9">
        <v>0.6496</v>
      </c>
      <c r="F9">
        <v>0.6869</v>
      </c>
      <c r="G9">
        <v>0.722</v>
      </c>
      <c r="H9">
        <v>0.7549</v>
      </c>
      <c r="I9">
        <v>0.7856</v>
      </c>
      <c r="J9">
        <v>0.8141</v>
      </c>
      <c r="K9">
        <v>0.8404</v>
      </c>
      <c r="L9">
        <v>0.8645</v>
      </c>
      <c r="M9">
        <v>0.8864</v>
      </c>
      <c r="N9">
        <v>0.9061</v>
      </c>
      <c r="O9">
        <v>0.9236</v>
      </c>
      <c r="P9">
        <v>0.9389</v>
      </c>
      <c r="Q9">
        <v>0.952</v>
      </c>
      <c r="R9">
        <v>0.964</v>
      </c>
      <c r="S9">
        <v>0.976</v>
      </c>
      <c r="T9">
        <v>0.988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0.9996</v>
      </c>
      <c r="AC9">
        <v>0.9985</v>
      </c>
      <c r="AD9">
        <v>0.9968</v>
      </c>
      <c r="AE9">
        <v>0.9945</v>
      </c>
      <c r="AF9">
        <v>0.9916</v>
      </c>
      <c r="AG9">
        <v>0.988</v>
      </c>
      <c r="AH9">
        <v>0.9838</v>
      </c>
      <c r="AI9">
        <v>0.9789</v>
      </c>
      <c r="AJ9">
        <v>0.9735</v>
      </c>
      <c r="AK9">
        <v>0.9674</v>
      </c>
      <c r="AL9">
        <v>0.9606</v>
      </c>
      <c r="AM9">
        <v>0.9533</v>
      </c>
      <c r="AN9">
        <v>0.9459</v>
      </c>
      <c r="AO9">
        <v>0.9385</v>
      </c>
      <c r="AP9">
        <v>0.9311</v>
      </c>
      <c r="AQ9">
        <v>0.9237</v>
      </c>
      <c r="AR9">
        <v>0.9162</v>
      </c>
      <c r="AS9">
        <v>0.9088</v>
      </c>
      <c r="AT9">
        <v>0.9014</v>
      </c>
      <c r="AU9">
        <v>0.894</v>
      </c>
      <c r="AV9">
        <v>0.8866</v>
      </c>
      <c r="AW9">
        <v>0.8792</v>
      </c>
      <c r="AX9">
        <v>0.8718</v>
      </c>
      <c r="AY9">
        <v>0.8643</v>
      </c>
      <c r="AZ9">
        <v>0.8569</v>
      </c>
      <c r="BA9">
        <v>0.8495</v>
      </c>
      <c r="BB9">
        <v>0.8421</v>
      </c>
      <c r="BC9">
        <v>0.8346</v>
      </c>
      <c r="BD9">
        <v>0.8271</v>
      </c>
      <c r="BE9">
        <v>0.8195</v>
      </c>
      <c r="BF9">
        <v>0.8118</v>
      </c>
      <c r="BG9">
        <v>0.804</v>
      </c>
      <c r="BH9">
        <v>0.7962</v>
      </c>
      <c r="BI9">
        <v>0.7882</v>
      </c>
      <c r="BJ9">
        <v>0.7802</v>
      </c>
      <c r="BK9">
        <v>0.7722</v>
      </c>
      <c r="BL9">
        <v>0.764</v>
      </c>
      <c r="BM9">
        <v>0.7558</v>
      </c>
      <c r="BN9">
        <v>0.7475</v>
      </c>
      <c r="BO9">
        <v>0.7391</v>
      </c>
      <c r="BP9">
        <v>0.7307</v>
      </c>
      <c r="BQ9">
        <v>0.7222</v>
      </c>
      <c r="BR9">
        <v>0.7136</v>
      </c>
      <c r="BS9">
        <v>0.7049</v>
      </c>
      <c r="BT9">
        <v>0.6961</v>
      </c>
      <c r="BU9">
        <v>0.6873</v>
      </c>
      <c r="BV9">
        <v>0.6784</v>
      </c>
      <c r="BW9">
        <v>0.6694</v>
      </c>
      <c r="BX9">
        <v>0.6604</v>
      </c>
      <c r="BY9">
        <v>0.6512</v>
      </c>
      <c r="BZ9">
        <v>0.642</v>
      </c>
      <c r="CA9">
        <v>0.6327</v>
      </c>
      <c r="CB9">
        <v>0.6234</v>
      </c>
      <c r="CC9">
        <v>0.6139</v>
      </c>
      <c r="CD9">
        <v>0.6044</v>
      </c>
      <c r="CE9">
        <v>0.5948</v>
      </c>
      <c r="CF9">
        <v>0.5852</v>
      </c>
      <c r="CG9">
        <v>0.5755</v>
      </c>
      <c r="CH9">
        <v>0.5656</v>
      </c>
      <c r="CI9">
        <v>0.5558</v>
      </c>
      <c r="CJ9">
        <v>0.5458</v>
      </c>
      <c r="CK9">
        <v>0.5357</v>
      </c>
      <c r="CL9">
        <v>0.5256</v>
      </c>
      <c r="CM9">
        <v>0.5154</v>
      </c>
      <c r="CN9">
        <v>0.5052</v>
      </c>
      <c r="CO9">
        <v>0.4948</v>
      </c>
      <c r="CP9">
        <v>0.4844</v>
      </c>
      <c r="CQ9">
        <v>0.4739</v>
      </c>
      <c r="CR9">
        <v>0.4634</v>
      </c>
      <c r="CS9">
        <v>0.4527</v>
      </c>
      <c r="CT9">
        <v>0.442</v>
      </c>
      <c r="CU9">
        <v>0.4312</v>
      </c>
      <c r="CV9">
        <v>0.4203</v>
      </c>
    </row>
    <row r="10" spans="1:100" ht="12.75">
      <c r="A10" t="s">
        <v>52</v>
      </c>
      <c r="B10" t="str">
        <f aca="true" t="shared" si="0" ref="B10:B42">MID(A10,2,100)</f>
        <v>3kmWalk</v>
      </c>
      <c r="C10">
        <v>0</v>
      </c>
      <c r="D10">
        <v>631.42</v>
      </c>
      <c r="E10">
        <v>0.6496</v>
      </c>
      <c r="F10">
        <v>0.6869</v>
      </c>
      <c r="G10">
        <v>0.722</v>
      </c>
      <c r="H10">
        <v>0.7549</v>
      </c>
      <c r="I10">
        <v>0.7856</v>
      </c>
      <c r="J10">
        <v>0.8141</v>
      </c>
      <c r="K10">
        <v>0.8404</v>
      </c>
      <c r="L10">
        <v>0.8645</v>
      </c>
      <c r="M10">
        <v>0.8864</v>
      </c>
      <c r="N10">
        <v>0.9061</v>
      </c>
      <c r="O10">
        <v>0.9236</v>
      </c>
      <c r="P10">
        <v>0.9389</v>
      </c>
      <c r="Q10">
        <v>0.952</v>
      </c>
      <c r="R10">
        <v>0.964</v>
      </c>
      <c r="S10">
        <v>0.976</v>
      </c>
      <c r="T10">
        <v>0.988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0.9997</v>
      </c>
      <c r="AC10">
        <v>0.9987</v>
      </c>
      <c r="AD10">
        <v>0.9972</v>
      </c>
      <c r="AE10">
        <v>0.995</v>
      </c>
      <c r="AF10">
        <v>0.9922</v>
      </c>
      <c r="AG10">
        <v>0.9887</v>
      </c>
      <c r="AH10">
        <v>0.9846</v>
      </c>
      <c r="AI10">
        <v>0.9799</v>
      </c>
      <c r="AJ10">
        <v>0.9746</v>
      </c>
      <c r="AK10">
        <v>0.9686</v>
      </c>
      <c r="AL10">
        <v>0.9621</v>
      </c>
      <c r="AM10">
        <v>0.9549</v>
      </c>
      <c r="AN10">
        <v>0.9475</v>
      </c>
      <c r="AO10">
        <v>0.9401</v>
      </c>
      <c r="AP10">
        <v>0.9327</v>
      </c>
      <c r="AQ10">
        <v>0.9253</v>
      </c>
      <c r="AR10">
        <v>0.9179</v>
      </c>
      <c r="AS10">
        <v>0.9105</v>
      </c>
      <c r="AT10">
        <v>0.9031</v>
      </c>
      <c r="AU10">
        <v>0.8957</v>
      </c>
      <c r="AV10">
        <v>0.8883</v>
      </c>
      <c r="AW10">
        <v>0.8809</v>
      </c>
      <c r="AX10">
        <v>0.8735</v>
      </c>
      <c r="AY10">
        <v>0.8661</v>
      </c>
      <c r="AZ10">
        <v>0.8587</v>
      </c>
      <c r="BA10">
        <v>0.8513</v>
      </c>
      <c r="BB10">
        <v>0.8439</v>
      </c>
      <c r="BC10">
        <v>0.8364</v>
      </c>
      <c r="BD10">
        <v>0.8289</v>
      </c>
      <c r="BE10">
        <v>0.8213</v>
      </c>
      <c r="BF10">
        <v>0.8136</v>
      </c>
      <c r="BG10">
        <v>0.8058</v>
      </c>
      <c r="BH10">
        <v>0.798</v>
      </c>
      <c r="BI10">
        <v>0.7901</v>
      </c>
      <c r="BJ10">
        <v>0.782</v>
      </c>
      <c r="BK10">
        <v>0.7739</v>
      </c>
      <c r="BL10">
        <v>0.7658</v>
      </c>
      <c r="BM10">
        <v>0.7575</v>
      </c>
      <c r="BN10">
        <v>0.7492</v>
      </c>
      <c r="BO10">
        <v>0.7407</v>
      </c>
      <c r="BP10">
        <v>0.7322</v>
      </c>
      <c r="BQ10">
        <v>0.7236</v>
      </c>
      <c r="BR10">
        <v>0.715</v>
      </c>
      <c r="BS10">
        <v>0.7062</v>
      </c>
      <c r="BT10">
        <v>0.6974</v>
      </c>
      <c r="BU10">
        <v>0.6885</v>
      </c>
      <c r="BV10">
        <v>0.6795</v>
      </c>
      <c r="BW10">
        <v>0.6704</v>
      </c>
      <c r="BX10">
        <v>0.6612</v>
      </c>
      <c r="BY10">
        <v>0.652</v>
      </c>
      <c r="BZ10">
        <v>0.6426</v>
      </c>
      <c r="CA10">
        <v>0.6332</v>
      </c>
      <c r="CB10">
        <v>0.6237</v>
      </c>
      <c r="CC10">
        <v>0.6142</v>
      </c>
      <c r="CD10">
        <v>0.6045</v>
      </c>
      <c r="CE10">
        <v>0.5948</v>
      </c>
      <c r="CF10">
        <v>0.585</v>
      </c>
      <c r="CG10">
        <v>0.5751</v>
      </c>
      <c r="CH10">
        <v>0.5651</v>
      </c>
      <c r="CI10">
        <v>0.555</v>
      </c>
      <c r="CJ10">
        <v>0.5449</v>
      </c>
      <c r="CK10">
        <v>0.5346</v>
      </c>
      <c r="CL10">
        <v>0.5243</v>
      </c>
      <c r="CM10">
        <v>0.5139</v>
      </c>
      <c r="CN10">
        <v>0.5035</v>
      </c>
      <c r="CO10">
        <v>0.4929</v>
      </c>
      <c r="CP10">
        <v>0.4823</v>
      </c>
      <c r="CQ10">
        <v>0.4715</v>
      </c>
      <c r="CR10">
        <v>0.4607</v>
      </c>
      <c r="CS10">
        <v>0.4499</v>
      </c>
      <c r="CT10">
        <v>0.4389</v>
      </c>
      <c r="CU10">
        <v>0.4278</v>
      </c>
      <c r="CV10">
        <v>0.4167</v>
      </c>
    </row>
    <row r="11" spans="1:100" ht="12.75">
      <c r="A11" t="s">
        <v>53</v>
      </c>
      <c r="B11" t="str">
        <f t="shared" si="0"/>
        <v>5kmWalk</v>
      </c>
      <c r="C11">
        <v>0</v>
      </c>
      <c r="D11">
        <v>1077.59</v>
      </c>
      <c r="E11">
        <v>0.6496</v>
      </c>
      <c r="F11">
        <v>0.6869</v>
      </c>
      <c r="G11">
        <v>0.722</v>
      </c>
      <c r="H11">
        <v>0.7549</v>
      </c>
      <c r="I11">
        <v>0.7856</v>
      </c>
      <c r="J11">
        <v>0.8141</v>
      </c>
      <c r="K11">
        <v>0.8404</v>
      </c>
      <c r="L11">
        <v>0.8645</v>
      </c>
      <c r="M11">
        <v>0.8864</v>
      </c>
      <c r="N11">
        <v>0.9061</v>
      </c>
      <c r="O11">
        <v>0.9236</v>
      </c>
      <c r="P11">
        <v>0.9389</v>
      </c>
      <c r="Q11">
        <v>0.952</v>
      </c>
      <c r="R11">
        <v>0.964</v>
      </c>
      <c r="S11">
        <v>0.976</v>
      </c>
      <c r="T11">
        <v>0.988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0.9998</v>
      </c>
      <c r="AC11">
        <v>0.9991</v>
      </c>
      <c r="AD11">
        <v>0.9977</v>
      </c>
      <c r="AE11">
        <v>0.9956</v>
      </c>
      <c r="AF11">
        <v>0.993</v>
      </c>
      <c r="AG11">
        <v>0.9897</v>
      </c>
      <c r="AH11">
        <v>0.9858</v>
      </c>
      <c r="AI11">
        <v>0.9813</v>
      </c>
      <c r="AJ11">
        <v>0.9762</v>
      </c>
      <c r="AK11">
        <v>0.9704</v>
      </c>
      <c r="AL11">
        <v>0.9641</v>
      </c>
      <c r="AM11">
        <v>0.9571</v>
      </c>
      <c r="AN11">
        <v>0.9497</v>
      </c>
      <c r="AO11">
        <v>0.9423</v>
      </c>
      <c r="AP11">
        <v>0.9349</v>
      </c>
      <c r="AQ11">
        <v>0.9275</v>
      </c>
      <c r="AR11">
        <v>0.9202</v>
      </c>
      <c r="AS11">
        <v>0.9128</v>
      </c>
      <c r="AT11">
        <v>0.9054</v>
      </c>
      <c r="AU11">
        <v>0.898</v>
      </c>
      <c r="AV11">
        <v>0.8907</v>
      </c>
      <c r="AW11">
        <v>0.8833</v>
      </c>
      <c r="AX11">
        <v>0.8759</v>
      </c>
      <c r="AY11">
        <v>0.8685</v>
      </c>
      <c r="AZ11">
        <v>0.8611</v>
      </c>
      <c r="BA11">
        <v>0.8538</v>
      </c>
      <c r="BB11">
        <v>0.8464</v>
      </c>
      <c r="BC11">
        <v>0.839</v>
      </c>
      <c r="BD11">
        <v>0.8315</v>
      </c>
      <c r="BE11">
        <v>0.8239</v>
      </c>
      <c r="BF11">
        <v>0.8162</v>
      </c>
      <c r="BG11">
        <v>0.8085</v>
      </c>
      <c r="BH11">
        <v>0.8006</v>
      </c>
      <c r="BI11">
        <v>0.7927</v>
      </c>
      <c r="BJ11">
        <v>0.7846</v>
      </c>
      <c r="BK11">
        <v>0.7765</v>
      </c>
      <c r="BL11">
        <v>0.7683</v>
      </c>
      <c r="BM11">
        <v>0.76</v>
      </c>
      <c r="BN11">
        <v>0.7516</v>
      </c>
      <c r="BO11">
        <v>0.7431</v>
      </c>
      <c r="BP11">
        <v>0.7345</v>
      </c>
      <c r="BQ11">
        <v>0.7258</v>
      </c>
      <c r="BR11">
        <v>0.717</v>
      </c>
      <c r="BS11">
        <v>0.7082</v>
      </c>
      <c r="BT11">
        <v>0.6992</v>
      </c>
      <c r="BU11">
        <v>0.6902</v>
      </c>
      <c r="BV11">
        <v>0.6811</v>
      </c>
      <c r="BW11">
        <v>0.6718</v>
      </c>
      <c r="BX11">
        <v>0.6625</v>
      </c>
      <c r="BY11">
        <v>0.6531</v>
      </c>
      <c r="BZ11">
        <v>0.6436</v>
      </c>
      <c r="CA11">
        <v>0.634</v>
      </c>
      <c r="CB11">
        <v>0.6244</v>
      </c>
      <c r="CC11">
        <v>0.6146</v>
      </c>
      <c r="CD11">
        <v>0.6047</v>
      </c>
      <c r="CE11">
        <v>0.5948</v>
      </c>
      <c r="CF11">
        <v>0.5847</v>
      </c>
      <c r="CG11">
        <v>0.5746</v>
      </c>
      <c r="CH11">
        <v>0.5644</v>
      </c>
      <c r="CI11">
        <v>0.5541</v>
      </c>
      <c r="CJ11">
        <v>0.5437</v>
      </c>
      <c r="CK11">
        <v>0.5332</v>
      </c>
      <c r="CL11">
        <v>0.5226</v>
      </c>
      <c r="CM11">
        <v>0.5119</v>
      </c>
      <c r="CN11">
        <v>0.5011</v>
      </c>
      <c r="CO11">
        <v>0.4903</v>
      </c>
      <c r="CP11">
        <v>0.4793</v>
      </c>
      <c r="CQ11">
        <v>0.4683</v>
      </c>
      <c r="CR11">
        <v>0.4571</v>
      </c>
      <c r="CS11">
        <v>0.4459</v>
      </c>
      <c r="CT11">
        <v>0.4346</v>
      </c>
      <c r="CU11">
        <v>0.4232</v>
      </c>
      <c r="CV11">
        <v>0.4117</v>
      </c>
    </row>
    <row r="12" spans="1:100" ht="12.75">
      <c r="A12" t="s">
        <v>54</v>
      </c>
      <c r="B12" t="str">
        <f t="shared" si="0"/>
        <v>8kmWalk</v>
      </c>
      <c r="C12">
        <v>0</v>
      </c>
      <c r="D12">
        <v>1766</v>
      </c>
      <c r="E12">
        <v>0.6496</v>
      </c>
      <c r="F12">
        <v>0.6869</v>
      </c>
      <c r="G12">
        <v>0.722</v>
      </c>
      <c r="H12">
        <v>0.7549</v>
      </c>
      <c r="I12">
        <v>0.7856</v>
      </c>
      <c r="J12">
        <v>0.8141</v>
      </c>
      <c r="K12">
        <v>0.8404</v>
      </c>
      <c r="L12">
        <v>0.8645</v>
      </c>
      <c r="M12">
        <v>0.8864</v>
      </c>
      <c r="N12">
        <v>0.9061</v>
      </c>
      <c r="O12">
        <v>0.9236</v>
      </c>
      <c r="P12">
        <v>0.9389</v>
      </c>
      <c r="Q12">
        <v>0.952</v>
      </c>
      <c r="R12">
        <v>0.964</v>
      </c>
      <c r="S12">
        <v>0.976</v>
      </c>
      <c r="T12">
        <v>0.988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0.9994</v>
      </c>
      <c r="AD12">
        <v>0.9983</v>
      </c>
      <c r="AE12">
        <v>0.9965</v>
      </c>
      <c r="AF12">
        <v>0.9941</v>
      </c>
      <c r="AG12">
        <v>0.9911</v>
      </c>
      <c r="AH12">
        <v>0.9875</v>
      </c>
      <c r="AI12">
        <v>0.9833</v>
      </c>
      <c r="AJ12">
        <v>0.9785</v>
      </c>
      <c r="AK12">
        <v>0.973</v>
      </c>
      <c r="AL12">
        <v>0.9669</v>
      </c>
      <c r="AM12">
        <v>0.9602</v>
      </c>
      <c r="AN12">
        <v>0.953</v>
      </c>
      <c r="AO12">
        <v>0.9456</v>
      </c>
      <c r="AP12">
        <v>0.9383</v>
      </c>
      <c r="AQ12">
        <v>0.931</v>
      </c>
      <c r="AR12">
        <v>0.9236</v>
      </c>
      <c r="AS12">
        <v>0.9163</v>
      </c>
      <c r="AT12">
        <v>0.9089</v>
      </c>
      <c r="AU12">
        <v>0.9016</v>
      </c>
      <c r="AV12">
        <v>0.8942</v>
      </c>
      <c r="AW12">
        <v>0.8869</v>
      </c>
      <c r="AX12">
        <v>0.8795</v>
      </c>
      <c r="AY12">
        <v>0.8722</v>
      </c>
      <c r="AZ12">
        <v>0.8648</v>
      </c>
      <c r="BA12">
        <v>0.8575</v>
      </c>
      <c r="BB12">
        <v>0.8501</v>
      </c>
      <c r="BC12">
        <v>0.8428</v>
      </c>
      <c r="BD12">
        <v>0.8354</v>
      </c>
      <c r="BE12">
        <v>0.8278</v>
      </c>
      <c r="BF12">
        <v>0.8202</v>
      </c>
      <c r="BG12">
        <v>0.8124</v>
      </c>
      <c r="BH12">
        <v>0.8046</v>
      </c>
      <c r="BI12">
        <v>0.7966</v>
      </c>
      <c r="BJ12">
        <v>0.7885</v>
      </c>
      <c r="BK12">
        <v>0.7804</v>
      </c>
      <c r="BL12">
        <v>0.7721</v>
      </c>
      <c r="BM12">
        <v>0.7637</v>
      </c>
      <c r="BN12">
        <v>0.7552</v>
      </c>
      <c r="BO12">
        <v>0.7467</v>
      </c>
      <c r="BP12">
        <v>0.738</v>
      </c>
      <c r="BQ12">
        <v>0.7292</v>
      </c>
      <c r="BR12">
        <v>0.7203</v>
      </c>
      <c r="BS12">
        <v>0.7113</v>
      </c>
      <c r="BT12">
        <v>0.7021</v>
      </c>
      <c r="BU12">
        <v>0.6929</v>
      </c>
      <c r="BV12">
        <v>0.6836</v>
      </c>
      <c r="BW12">
        <v>0.6742</v>
      </c>
      <c r="BX12">
        <v>0.6647</v>
      </c>
      <c r="BY12">
        <v>0.655</v>
      </c>
      <c r="BZ12">
        <v>0.6453</v>
      </c>
      <c r="CA12">
        <v>0.6354</v>
      </c>
      <c r="CB12">
        <v>0.6255</v>
      </c>
      <c r="CC12">
        <v>0.6154</v>
      </c>
      <c r="CD12">
        <v>0.6053</v>
      </c>
      <c r="CE12">
        <v>0.595</v>
      </c>
      <c r="CF12">
        <v>0.5846</v>
      </c>
      <c r="CG12">
        <v>0.5742</v>
      </c>
      <c r="CH12">
        <v>0.5636</v>
      </c>
      <c r="CI12">
        <v>0.5529</v>
      </c>
      <c r="CJ12">
        <v>0.5421</v>
      </c>
      <c r="CK12">
        <v>0.5312</v>
      </c>
      <c r="CL12">
        <v>0.5202</v>
      </c>
      <c r="CM12">
        <v>0.5091</v>
      </c>
      <c r="CN12">
        <v>0.4979</v>
      </c>
      <c r="CO12">
        <v>0.4866</v>
      </c>
      <c r="CP12">
        <v>0.4752</v>
      </c>
      <c r="CQ12">
        <v>0.4637</v>
      </c>
      <c r="CR12">
        <v>0.4521</v>
      </c>
      <c r="CS12">
        <v>0.4403</v>
      </c>
      <c r="CT12">
        <v>0.4285</v>
      </c>
      <c r="CU12">
        <v>0.4165</v>
      </c>
      <c r="CV12">
        <v>0.4045</v>
      </c>
    </row>
    <row r="13" spans="1:100" ht="12.75">
      <c r="A13" t="s">
        <v>55</v>
      </c>
      <c r="B13" t="str">
        <f t="shared" si="0"/>
        <v>10kmWalk</v>
      </c>
      <c r="C13">
        <v>0</v>
      </c>
      <c r="D13">
        <v>2231</v>
      </c>
      <c r="E13">
        <v>0.6496</v>
      </c>
      <c r="F13">
        <v>0.6869</v>
      </c>
      <c r="G13">
        <v>0.722</v>
      </c>
      <c r="H13">
        <v>0.7549</v>
      </c>
      <c r="I13">
        <v>0.7856</v>
      </c>
      <c r="J13">
        <v>0.8141</v>
      </c>
      <c r="K13">
        <v>0.8404</v>
      </c>
      <c r="L13">
        <v>0.8645</v>
      </c>
      <c r="M13">
        <v>0.8864</v>
      </c>
      <c r="N13">
        <v>0.9061</v>
      </c>
      <c r="O13">
        <v>0.9236</v>
      </c>
      <c r="P13">
        <v>0.9389</v>
      </c>
      <c r="Q13">
        <v>0.952</v>
      </c>
      <c r="R13">
        <v>0.964</v>
      </c>
      <c r="S13">
        <v>0.976</v>
      </c>
      <c r="T13">
        <v>0.988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0.9996</v>
      </c>
      <c r="AD13">
        <v>0.9986</v>
      </c>
      <c r="AE13">
        <v>0.997</v>
      </c>
      <c r="AF13">
        <v>0.9948</v>
      </c>
      <c r="AG13">
        <v>0.992</v>
      </c>
      <c r="AH13">
        <v>0.9886</v>
      </c>
      <c r="AI13">
        <v>0.9846</v>
      </c>
      <c r="AJ13">
        <v>0.9799</v>
      </c>
      <c r="AK13">
        <v>0.9746</v>
      </c>
      <c r="AL13">
        <v>0.9688</v>
      </c>
      <c r="AM13">
        <v>0.9623</v>
      </c>
      <c r="AN13">
        <v>0.9552</v>
      </c>
      <c r="AO13">
        <v>0.9479</v>
      </c>
      <c r="AP13">
        <v>0.9405</v>
      </c>
      <c r="AQ13">
        <v>0.9332</v>
      </c>
      <c r="AR13">
        <v>0.9259</v>
      </c>
      <c r="AS13">
        <v>0.9186</v>
      </c>
      <c r="AT13">
        <v>0.9112</v>
      </c>
      <c r="AU13">
        <v>0.9039</v>
      </c>
      <c r="AV13">
        <v>0.8966</v>
      </c>
      <c r="AW13">
        <v>0.8893</v>
      </c>
      <c r="AX13">
        <v>0.8819</v>
      </c>
      <c r="AY13">
        <v>0.8746</v>
      </c>
      <c r="AZ13">
        <v>0.8673</v>
      </c>
      <c r="BA13">
        <v>0.86</v>
      </c>
      <c r="BB13">
        <v>0.8526</v>
      </c>
      <c r="BC13">
        <v>0.8453</v>
      </c>
      <c r="BD13">
        <v>0.8379</v>
      </c>
      <c r="BE13">
        <v>0.8304</v>
      </c>
      <c r="BF13">
        <v>0.8228</v>
      </c>
      <c r="BG13">
        <v>0.8151</v>
      </c>
      <c r="BH13">
        <v>0.8072</v>
      </c>
      <c r="BI13">
        <v>0.7993</v>
      </c>
      <c r="BJ13">
        <v>0.7912</v>
      </c>
      <c r="BK13">
        <v>0.783</v>
      </c>
      <c r="BL13">
        <v>0.7747</v>
      </c>
      <c r="BM13">
        <v>0.7663</v>
      </c>
      <c r="BN13">
        <v>0.7577</v>
      </c>
      <c r="BO13">
        <v>0.7491</v>
      </c>
      <c r="BP13">
        <v>0.7403</v>
      </c>
      <c r="BQ13">
        <v>0.7315</v>
      </c>
      <c r="BR13">
        <v>0.7225</v>
      </c>
      <c r="BS13">
        <v>0.7134</v>
      </c>
      <c r="BT13">
        <v>0.7042</v>
      </c>
      <c r="BU13">
        <v>0.6948</v>
      </c>
      <c r="BV13">
        <v>0.6854</v>
      </c>
      <c r="BW13">
        <v>0.6758</v>
      </c>
      <c r="BX13">
        <v>0.6662</v>
      </c>
      <c r="BY13">
        <v>0.6564</v>
      </c>
      <c r="BZ13">
        <v>0.6465</v>
      </c>
      <c r="CA13">
        <v>0.6365</v>
      </c>
      <c r="CB13">
        <v>0.6264</v>
      </c>
      <c r="CC13">
        <v>0.6161</v>
      </c>
      <c r="CD13">
        <v>0.6058</v>
      </c>
      <c r="CE13">
        <v>0.5953</v>
      </c>
      <c r="CF13">
        <v>0.5847</v>
      </c>
      <c r="CG13">
        <v>0.574</v>
      </c>
      <c r="CH13">
        <v>0.5632</v>
      </c>
      <c r="CI13">
        <v>0.5523</v>
      </c>
      <c r="CJ13">
        <v>0.5413</v>
      </c>
      <c r="CK13">
        <v>0.5301</v>
      </c>
      <c r="CL13">
        <v>0.5189</v>
      </c>
      <c r="CM13">
        <v>0.5075</v>
      </c>
      <c r="CN13">
        <v>0.496</v>
      </c>
      <c r="CO13">
        <v>0.4844</v>
      </c>
      <c r="CP13">
        <v>0.4727</v>
      </c>
      <c r="CQ13">
        <v>0.4608</v>
      </c>
      <c r="CR13">
        <v>0.4489</v>
      </c>
      <c r="CS13">
        <v>0.4368</v>
      </c>
      <c r="CT13">
        <v>0.4247</v>
      </c>
      <c r="CU13">
        <v>0.4124</v>
      </c>
      <c r="CV13">
        <v>0.4</v>
      </c>
    </row>
    <row r="14" spans="1:100" ht="12.75">
      <c r="A14" t="s">
        <v>56</v>
      </c>
      <c r="B14" t="str">
        <f t="shared" si="0"/>
        <v>15kmWalk</v>
      </c>
      <c r="C14">
        <v>0</v>
      </c>
      <c r="D14">
        <v>3424</v>
      </c>
      <c r="E14">
        <v>0.6496</v>
      </c>
      <c r="F14">
        <v>0.6869</v>
      </c>
      <c r="G14">
        <v>0.722</v>
      </c>
      <c r="H14">
        <v>0.7549</v>
      </c>
      <c r="I14">
        <v>0.7856</v>
      </c>
      <c r="J14">
        <v>0.8141</v>
      </c>
      <c r="K14">
        <v>0.8404</v>
      </c>
      <c r="L14">
        <v>0.8645</v>
      </c>
      <c r="M14">
        <v>0.8864</v>
      </c>
      <c r="N14">
        <v>0.9061</v>
      </c>
      <c r="O14">
        <v>0.9236</v>
      </c>
      <c r="P14">
        <v>0.9389</v>
      </c>
      <c r="Q14">
        <v>0.952</v>
      </c>
      <c r="R14">
        <v>0.964</v>
      </c>
      <c r="S14">
        <v>0.976</v>
      </c>
      <c r="T14">
        <v>0.988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0.9999</v>
      </c>
      <c r="AD14">
        <v>0.9994</v>
      </c>
      <c r="AE14">
        <v>0.9982</v>
      </c>
      <c r="AF14">
        <v>0.9964</v>
      </c>
      <c r="AG14">
        <v>0.994</v>
      </c>
      <c r="AH14">
        <v>0.991</v>
      </c>
      <c r="AI14">
        <v>0.9874</v>
      </c>
      <c r="AJ14">
        <v>0.9832</v>
      </c>
      <c r="AK14">
        <v>0.9785</v>
      </c>
      <c r="AL14">
        <v>0.9731</v>
      </c>
      <c r="AM14">
        <v>0.9671</v>
      </c>
      <c r="AN14">
        <v>0.9605</v>
      </c>
      <c r="AO14">
        <v>0.9533</v>
      </c>
      <c r="AP14">
        <v>0.9461</v>
      </c>
      <c r="AQ14">
        <v>0.9388</v>
      </c>
      <c r="AR14">
        <v>0.9315</v>
      </c>
      <c r="AS14">
        <v>0.9243</v>
      </c>
      <c r="AT14">
        <v>0.917</v>
      </c>
      <c r="AU14">
        <v>0.9097</v>
      </c>
      <c r="AV14">
        <v>0.9024</v>
      </c>
      <c r="AW14">
        <v>0.8952</v>
      </c>
      <c r="AX14">
        <v>0.8879</v>
      </c>
      <c r="AY14">
        <v>0.8806</v>
      </c>
      <c r="AZ14">
        <v>0.8734</v>
      </c>
      <c r="BA14">
        <v>0.8661</v>
      </c>
      <c r="BB14">
        <v>0.8588</v>
      </c>
      <c r="BC14">
        <v>0.8515</v>
      </c>
      <c r="BD14">
        <v>0.8443</v>
      </c>
      <c r="BE14">
        <v>0.8369</v>
      </c>
      <c r="BF14">
        <v>0.8293</v>
      </c>
      <c r="BG14">
        <v>0.8216</v>
      </c>
      <c r="BH14">
        <v>0.8138</v>
      </c>
      <c r="BI14">
        <v>0.8059</v>
      </c>
      <c r="BJ14">
        <v>0.7978</v>
      </c>
      <c r="BK14">
        <v>0.7896</v>
      </c>
      <c r="BL14">
        <v>0.7812</v>
      </c>
      <c r="BM14">
        <v>0.7728</v>
      </c>
      <c r="BN14">
        <v>0.7641</v>
      </c>
      <c r="BO14">
        <v>0.7554</v>
      </c>
      <c r="BP14">
        <v>0.7465</v>
      </c>
      <c r="BQ14">
        <v>0.7374</v>
      </c>
      <c r="BR14">
        <v>0.7283</v>
      </c>
      <c r="BS14">
        <v>0.7189</v>
      </c>
      <c r="BT14">
        <v>0.7095</v>
      </c>
      <c r="BU14">
        <v>0.6999</v>
      </c>
      <c r="BV14">
        <v>0.6902</v>
      </c>
      <c r="BW14">
        <v>0.6803</v>
      </c>
      <c r="BX14">
        <v>0.6703</v>
      </c>
      <c r="BY14">
        <v>0.6602</v>
      </c>
      <c r="BZ14">
        <v>0.6499</v>
      </c>
      <c r="CA14">
        <v>0.6395</v>
      </c>
      <c r="CB14">
        <v>0.629</v>
      </c>
      <c r="CC14">
        <v>0.6183</v>
      </c>
      <c r="CD14">
        <v>0.6075</v>
      </c>
      <c r="CE14">
        <v>0.5966</v>
      </c>
      <c r="CF14">
        <v>0.5855</v>
      </c>
      <c r="CG14">
        <v>0.5742</v>
      </c>
      <c r="CH14">
        <v>0.5629</v>
      </c>
      <c r="CI14">
        <v>0.5514</v>
      </c>
      <c r="CJ14">
        <v>0.5398</v>
      </c>
      <c r="CK14">
        <v>0.528</v>
      </c>
      <c r="CL14">
        <v>0.5161</v>
      </c>
      <c r="CM14">
        <v>0.504</v>
      </c>
      <c r="CN14">
        <v>0.4919</v>
      </c>
      <c r="CO14">
        <v>0.4795</v>
      </c>
      <c r="CP14">
        <v>0.4671</v>
      </c>
      <c r="CQ14">
        <v>0.4545</v>
      </c>
      <c r="CR14">
        <v>0.4418</v>
      </c>
      <c r="CS14">
        <v>0.4289</v>
      </c>
      <c r="CT14">
        <v>0.4159</v>
      </c>
      <c r="CU14">
        <v>0.4028</v>
      </c>
      <c r="CV14">
        <v>0.3895</v>
      </c>
    </row>
    <row r="15" spans="1:100" ht="12.75">
      <c r="A15" t="s">
        <v>57</v>
      </c>
      <c r="B15" t="str">
        <f t="shared" si="0"/>
        <v>20kmWalk</v>
      </c>
      <c r="C15">
        <v>0</v>
      </c>
      <c r="D15">
        <v>4641</v>
      </c>
      <c r="E15">
        <v>0.6496</v>
      </c>
      <c r="F15">
        <v>0.6869</v>
      </c>
      <c r="G15">
        <v>0.722</v>
      </c>
      <c r="H15">
        <v>0.7549</v>
      </c>
      <c r="I15">
        <v>0.7856</v>
      </c>
      <c r="J15">
        <v>0.8141</v>
      </c>
      <c r="K15">
        <v>0.8404</v>
      </c>
      <c r="L15">
        <v>0.8645</v>
      </c>
      <c r="M15">
        <v>0.8864</v>
      </c>
      <c r="N15">
        <v>0.9061</v>
      </c>
      <c r="O15">
        <v>0.9236</v>
      </c>
      <c r="P15">
        <v>0.9389</v>
      </c>
      <c r="Q15">
        <v>0.952</v>
      </c>
      <c r="R15">
        <v>0.964</v>
      </c>
      <c r="S15">
        <v>0.976</v>
      </c>
      <c r="T15">
        <v>0.988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0.9998</v>
      </c>
      <c r="AE15">
        <v>0.999</v>
      </c>
      <c r="AF15">
        <v>0.9976</v>
      </c>
      <c r="AG15">
        <v>0.9957</v>
      </c>
      <c r="AH15">
        <v>0.9931</v>
      </c>
      <c r="AI15">
        <v>0.99</v>
      </c>
      <c r="AJ15">
        <v>0.9862</v>
      </c>
      <c r="AK15">
        <v>0.9819</v>
      </c>
      <c r="AL15">
        <v>0.977</v>
      </c>
      <c r="AM15">
        <v>0.9715</v>
      </c>
      <c r="AN15">
        <v>0.9654</v>
      </c>
      <c r="AO15">
        <v>0.9587</v>
      </c>
      <c r="AP15">
        <v>0.9515</v>
      </c>
      <c r="AQ15">
        <v>0.9443</v>
      </c>
      <c r="AR15">
        <v>0.9371</v>
      </c>
      <c r="AS15">
        <v>0.9299</v>
      </c>
      <c r="AT15">
        <v>0.9227</v>
      </c>
      <c r="AU15">
        <v>0.9154</v>
      </c>
      <c r="AV15">
        <v>0.9082</v>
      </c>
      <c r="AW15">
        <v>0.901</v>
      </c>
      <c r="AX15">
        <v>0.8938</v>
      </c>
      <c r="AY15">
        <v>0.8866</v>
      </c>
      <c r="AZ15">
        <v>0.8793</v>
      </c>
      <c r="BA15">
        <v>0.8721</v>
      </c>
      <c r="BB15">
        <v>0.8649</v>
      </c>
      <c r="BC15">
        <v>0.8577</v>
      </c>
      <c r="BD15">
        <v>0.8505</v>
      </c>
      <c r="BE15">
        <v>0.8432</v>
      </c>
      <c r="BF15">
        <v>0.8358</v>
      </c>
      <c r="BG15">
        <v>0.8282</v>
      </c>
      <c r="BH15">
        <v>0.8205</v>
      </c>
      <c r="BI15">
        <v>0.8126</v>
      </c>
      <c r="BJ15">
        <v>0.8045</v>
      </c>
      <c r="BK15">
        <v>0.7963</v>
      </c>
      <c r="BL15">
        <v>0.7879</v>
      </c>
      <c r="BM15">
        <v>0.7794</v>
      </c>
      <c r="BN15">
        <v>0.7707</v>
      </c>
      <c r="BO15">
        <v>0.7618</v>
      </c>
      <c r="BP15">
        <v>0.7528</v>
      </c>
      <c r="BQ15">
        <v>0.7437</v>
      </c>
      <c r="BR15">
        <v>0.7343</v>
      </c>
      <c r="BS15">
        <v>0.7248</v>
      </c>
      <c r="BT15">
        <v>0.7152</v>
      </c>
      <c r="BU15">
        <v>0.7054</v>
      </c>
      <c r="BV15">
        <v>0.6954</v>
      </c>
      <c r="BW15">
        <v>0.6853</v>
      </c>
      <c r="BX15">
        <v>0.675</v>
      </c>
      <c r="BY15">
        <v>0.6645</v>
      </c>
      <c r="BZ15">
        <v>0.6539</v>
      </c>
      <c r="CA15">
        <v>0.6432</v>
      </c>
      <c r="CB15">
        <v>0.6322</v>
      </c>
      <c r="CC15">
        <v>0.6211</v>
      </c>
      <c r="CD15">
        <v>0.6099</v>
      </c>
      <c r="CE15">
        <v>0.5985</v>
      </c>
      <c r="CF15">
        <v>0.5869</v>
      </c>
      <c r="CG15">
        <v>0.5752</v>
      </c>
      <c r="CH15">
        <v>0.5633</v>
      </c>
      <c r="CI15">
        <v>0.5513</v>
      </c>
      <c r="CJ15">
        <v>0.5391</v>
      </c>
      <c r="CK15">
        <v>0.5267</v>
      </c>
      <c r="CL15">
        <v>0.5142</v>
      </c>
      <c r="CM15">
        <v>0.5015</v>
      </c>
      <c r="CN15">
        <v>0.4887</v>
      </c>
      <c r="CO15">
        <v>0.4757</v>
      </c>
      <c r="CP15">
        <v>0.4625</v>
      </c>
      <c r="CQ15">
        <v>0.4492</v>
      </c>
      <c r="CR15">
        <v>0.4357</v>
      </c>
      <c r="CS15">
        <v>0.4221</v>
      </c>
      <c r="CT15">
        <v>0.4083</v>
      </c>
      <c r="CU15">
        <v>0.3943</v>
      </c>
      <c r="CV15">
        <v>0.3802</v>
      </c>
    </row>
    <row r="16" spans="1:100" ht="12.75">
      <c r="A16" t="s">
        <v>58</v>
      </c>
      <c r="B16" t="str">
        <f t="shared" si="0"/>
        <v>H.Mar.Walk</v>
      </c>
      <c r="C16">
        <v>0</v>
      </c>
      <c r="D16">
        <v>4919</v>
      </c>
      <c r="E16">
        <v>0.6496</v>
      </c>
      <c r="F16">
        <v>0.6869</v>
      </c>
      <c r="G16">
        <v>0.722</v>
      </c>
      <c r="H16">
        <v>0.7549</v>
      </c>
      <c r="I16">
        <v>0.7856</v>
      </c>
      <c r="J16">
        <v>0.8141</v>
      </c>
      <c r="K16">
        <v>0.8404</v>
      </c>
      <c r="L16">
        <v>0.8645</v>
      </c>
      <c r="M16">
        <v>0.8864</v>
      </c>
      <c r="N16">
        <v>0.9061</v>
      </c>
      <c r="O16">
        <v>0.9236</v>
      </c>
      <c r="P16">
        <v>0.9389</v>
      </c>
      <c r="Q16">
        <v>0.952</v>
      </c>
      <c r="R16">
        <v>0.964</v>
      </c>
      <c r="S16">
        <v>0.976</v>
      </c>
      <c r="T16">
        <v>0.988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0.9999</v>
      </c>
      <c r="AE16">
        <v>0.9992</v>
      </c>
      <c r="AF16">
        <v>0.9979</v>
      </c>
      <c r="AG16">
        <v>0.996</v>
      </c>
      <c r="AH16">
        <v>0.9935</v>
      </c>
      <c r="AI16">
        <v>0.9905</v>
      </c>
      <c r="AJ16">
        <v>0.9868</v>
      </c>
      <c r="AK16">
        <v>0.9826</v>
      </c>
      <c r="AL16">
        <v>0.9778</v>
      </c>
      <c r="AM16">
        <v>0.9724</v>
      </c>
      <c r="AN16">
        <v>0.9664</v>
      </c>
      <c r="AO16">
        <v>0.9598</v>
      </c>
      <c r="AP16">
        <v>0.9527</v>
      </c>
      <c r="AQ16">
        <v>0.9455</v>
      </c>
      <c r="AR16">
        <v>0.9383</v>
      </c>
      <c r="AS16">
        <v>0.9311</v>
      </c>
      <c r="AT16">
        <v>0.9239</v>
      </c>
      <c r="AU16">
        <v>0.9167</v>
      </c>
      <c r="AV16">
        <v>0.9095</v>
      </c>
      <c r="AW16">
        <v>0.9023</v>
      </c>
      <c r="AX16">
        <v>0.8951</v>
      </c>
      <c r="AY16">
        <v>0.8879</v>
      </c>
      <c r="AZ16">
        <v>0.8807</v>
      </c>
      <c r="BA16">
        <v>0.8734</v>
      </c>
      <c r="BB16">
        <v>0.8662</v>
      </c>
      <c r="BC16">
        <v>0.859</v>
      </c>
      <c r="BD16">
        <v>0.8518</v>
      </c>
      <c r="BE16">
        <v>0.8446</v>
      </c>
      <c r="BF16">
        <v>0.8372</v>
      </c>
      <c r="BG16">
        <v>0.8296</v>
      </c>
      <c r="BH16">
        <v>0.8219</v>
      </c>
      <c r="BI16">
        <v>0.814</v>
      </c>
      <c r="BJ16">
        <v>0.806</v>
      </c>
      <c r="BK16">
        <v>0.7978</v>
      </c>
      <c r="BL16">
        <v>0.7894</v>
      </c>
      <c r="BM16">
        <v>0.7809</v>
      </c>
      <c r="BN16">
        <v>0.7722</v>
      </c>
      <c r="BO16">
        <v>0.7633</v>
      </c>
      <c r="BP16">
        <v>0.7542</v>
      </c>
      <c r="BQ16">
        <v>0.7451</v>
      </c>
      <c r="BR16">
        <v>0.7357</v>
      </c>
      <c r="BS16">
        <v>0.7262</v>
      </c>
      <c r="BT16">
        <v>0.7165</v>
      </c>
      <c r="BU16">
        <v>0.7066</v>
      </c>
      <c r="BV16">
        <v>0.6966</v>
      </c>
      <c r="BW16">
        <v>0.6864</v>
      </c>
      <c r="BX16">
        <v>0.6761</v>
      </c>
      <c r="BY16">
        <v>0.6655</v>
      </c>
      <c r="BZ16">
        <v>0.6549</v>
      </c>
      <c r="CA16">
        <v>0.644</v>
      </c>
      <c r="CB16">
        <v>0.633</v>
      </c>
      <c r="CC16">
        <v>0.6218</v>
      </c>
      <c r="CD16">
        <v>0.6105</v>
      </c>
      <c r="CE16">
        <v>0.599</v>
      </c>
      <c r="CF16">
        <v>0.5873</v>
      </c>
      <c r="CG16">
        <v>0.5755</v>
      </c>
      <c r="CH16">
        <v>0.5635</v>
      </c>
      <c r="CI16">
        <v>0.5514</v>
      </c>
      <c r="CJ16">
        <v>0.539</v>
      </c>
      <c r="CK16">
        <v>0.5265</v>
      </c>
      <c r="CL16">
        <v>0.5139</v>
      </c>
      <c r="CM16">
        <v>0.5011</v>
      </c>
      <c r="CN16">
        <v>0.4881</v>
      </c>
      <c r="CO16">
        <v>0.475</v>
      </c>
      <c r="CP16">
        <v>0.4616</v>
      </c>
      <c r="CQ16">
        <v>0.4482</v>
      </c>
      <c r="CR16">
        <v>0.4345</v>
      </c>
      <c r="CS16">
        <v>0.4207</v>
      </c>
      <c r="CT16">
        <v>0.4068</v>
      </c>
      <c r="CU16">
        <v>0.3926</v>
      </c>
      <c r="CV16">
        <v>0.3783</v>
      </c>
    </row>
    <row r="17" spans="1:100" ht="12.75">
      <c r="A17" t="s">
        <v>59</v>
      </c>
      <c r="B17" t="str">
        <f t="shared" si="0"/>
        <v>25kmWalk</v>
      </c>
      <c r="C17">
        <v>0</v>
      </c>
      <c r="D17">
        <v>5931</v>
      </c>
      <c r="E17">
        <v>0.6496</v>
      </c>
      <c r="F17">
        <v>0.6869</v>
      </c>
      <c r="G17">
        <v>0.722</v>
      </c>
      <c r="H17">
        <v>0.7549</v>
      </c>
      <c r="I17">
        <v>0.7856</v>
      </c>
      <c r="J17">
        <v>0.8141</v>
      </c>
      <c r="K17">
        <v>0.8404</v>
      </c>
      <c r="L17">
        <v>0.8645</v>
      </c>
      <c r="M17">
        <v>0.8864</v>
      </c>
      <c r="N17">
        <v>0.9061</v>
      </c>
      <c r="O17">
        <v>0.9236</v>
      </c>
      <c r="P17">
        <v>0.9389</v>
      </c>
      <c r="Q17">
        <v>0.952</v>
      </c>
      <c r="R17">
        <v>0.964</v>
      </c>
      <c r="S17">
        <v>0.976</v>
      </c>
      <c r="T17">
        <v>0.988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0.9996</v>
      </c>
      <c r="AF17">
        <v>0.9986</v>
      </c>
      <c r="AG17">
        <v>0.997</v>
      </c>
      <c r="AH17">
        <v>0.9949</v>
      </c>
      <c r="AI17">
        <v>0.9922</v>
      </c>
      <c r="AJ17">
        <v>0.9889</v>
      </c>
      <c r="AK17">
        <v>0.985</v>
      </c>
      <c r="AL17">
        <v>0.9806</v>
      </c>
      <c r="AM17">
        <v>0.9755</v>
      </c>
      <c r="AN17">
        <v>0.9699</v>
      </c>
      <c r="AO17">
        <v>0.9637</v>
      </c>
      <c r="AP17">
        <v>0.9569</v>
      </c>
      <c r="AQ17">
        <v>0.9498</v>
      </c>
      <c r="AR17">
        <v>0.9426</v>
      </c>
      <c r="AS17">
        <v>0.9354</v>
      </c>
      <c r="AT17">
        <v>0.9283</v>
      </c>
      <c r="AU17">
        <v>0.9211</v>
      </c>
      <c r="AV17">
        <v>0.9139</v>
      </c>
      <c r="AW17">
        <v>0.9068</v>
      </c>
      <c r="AX17">
        <v>0.8996</v>
      </c>
      <c r="AY17">
        <v>0.8924</v>
      </c>
      <c r="AZ17">
        <v>0.8853</v>
      </c>
      <c r="BA17">
        <v>0.8781</v>
      </c>
      <c r="BB17">
        <v>0.8709</v>
      </c>
      <c r="BC17">
        <v>0.8638</v>
      </c>
      <c r="BD17">
        <v>0.8566</v>
      </c>
      <c r="BE17">
        <v>0.8494</v>
      </c>
      <c r="BF17">
        <v>0.8422</v>
      </c>
      <c r="BG17">
        <v>0.8347</v>
      </c>
      <c r="BH17">
        <v>0.8271</v>
      </c>
      <c r="BI17">
        <v>0.8192</v>
      </c>
      <c r="BJ17">
        <v>0.8112</v>
      </c>
      <c r="BK17">
        <v>0.8031</v>
      </c>
      <c r="BL17">
        <v>0.7947</v>
      </c>
      <c r="BM17">
        <v>0.7861</v>
      </c>
      <c r="BN17">
        <v>0.7774</v>
      </c>
      <c r="BO17">
        <v>0.7685</v>
      </c>
      <c r="BP17">
        <v>0.7594</v>
      </c>
      <c r="BQ17">
        <v>0.7501</v>
      </c>
      <c r="BR17">
        <v>0.7407</v>
      </c>
      <c r="BS17">
        <v>0.731</v>
      </c>
      <c r="BT17">
        <v>0.7212</v>
      </c>
      <c r="BU17">
        <v>0.7112</v>
      </c>
      <c r="BV17">
        <v>0.701</v>
      </c>
      <c r="BW17">
        <v>0.6906</v>
      </c>
      <c r="BX17">
        <v>0.6801</v>
      </c>
      <c r="BY17">
        <v>0.6693</v>
      </c>
      <c r="BZ17">
        <v>0.6584</v>
      </c>
      <c r="CA17">
        <v>0.6473</v>
      </c>
      <c r="CB17">
        <v>0.636</v>
      </c>
      <c r="CC17">
        <v>0.6246</v>
      </c>
      <c r="CD17">
        <v>0.6129</v>
      </c>
      <c r="CE17">
        <v>0.6011</v>
      </c>
      <c r="CF17">
        <v>0.5891</v>
      </c>
      <c r="CG17">
        <v>0.5769</v>
      </c>
      <c r="CH17">
        <v>0.5645</v>
      </c>
      <c r="CI17">
        <v>0.5519</v>
      </c>
      <c r="CJ17">
        <v>0.5392</v>
      </c>
      <c r="CK17">
        <v>0.5263</v>
      </c>
      <c r="CL17">
        <v>0.5132</v>
      </c>
      <c r="CM17">
        <v>0.4999</v>
      </c>
      <c r="CN17">
        <v>0.4864</v>
      </c>
      <c r="CO17">
        <v>0.4728</v>
      </c>
      <c r="CP17">
        <v>0.4589</v>
      </c>
      <c r="CQ17">
        <v>0.4449</v>
      </c>
      <c r="CR17">
        <v>0.4307</v>
      </c>
      <c r="CS17">
        <v>0.4164</v>
      </c>
      <c r="CT17">
        <v>0.4018</v>
      </c>
      <c r="CU17">
        <v>0.387</v>
      </c>
      <c r="CV17">
        <v>0.3721</v>
      </c>
    </row>
    <row r="18" spans="1:100" ht="12.75">
      <c r="A18" t="s">
        <v>60</v>
      </c>
      <c r="B18" t="str">
        <f t="shared" si="0"/>
        <v>30kmWalk</v>
      </c>
      <c r="C18">
        <v>0</v>
      </c>
      <c r="D18">
        <v>7264</v>
      </c>
      <c r="E18">
        <v>0.6496</v>
      </c>
      <c r="F18">
        <v>0.6869</v>
      </c>
      <c r="G18">
        <v>0.722</v>
      </c>
      <c r="H18">
        <v>0.7549</v>
      </c>
      <c r="I18">
        <v>0.7856</v>
      </c>
      <c r="J18">
        <v>0.8141</v>
      </c>
      <c r="K18">
        <v>0.8404</v>
      </c>
      <c r="L18">
        <v>0.8645</v>
      </c>
      <c r="M18">
        <v>0.8864</v>
      </c>
      <c r="N18">
        <v>0.9061</v>
      </c>
      <c r="O18">
        <v>0.9236</v>
      </c>
      <c r="P18">
        <v>0.9389</v>
      </c>
      <c r="Q18">
        <v>0.952</v>
      </c>
      <c r="R18">
        <v>0.964</v>
      </c>
      <c r="S18">
        <v>0.976</v>
      </c>
      <c r="T18">
        <v>0.988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0.9999</v>
      </c>
      <c r="AF18">
        <v>0.9993</v>
      </c>
      <c r="AG18">
        <v>0.9981</v>
      </c>
      <c r="AH18">
        <v>0.9964</v>
      </c>
      <c r="AI18">
        <v>0.9941</v>
      </c>
      <c r="AJ18">
        <v>0.9912</v>
      </c>
      <c r="AK18">
        <v>0.9878</v>
      </c>
      <c r="AL18">
        <v>0.9838</v>
      </c>
      <c r="AM18">
        <v>0.9792</v>
      </c>
      <c r="AN18">
        <v>0.974</v>
      </c>
      <c r="AO18">
        <v>0.9683</v>
      </c>
      <c r="AP18">
        <v>0.962</v>
      </c>
      <c r="AQ18">
        <v>0.9551</v>
      </c>
      <c r="AR18">
        <v>0.948</v>
      </c>
      <c r="AS18">
        <v>0.9409</v>
      </c>
      <c r="AT18">
        <v>0.9338</v>
      </c>
      <c r="AU18">
        <v>0.9267</v>
      </c>
      <c r="AV18">
        <v>0.9196</v>
      </c>
      <c r="AW18">
        <v>0.9125</v>
      </c>
      <c r="AX18">
        <v>0.9053</v>
      </c>
      <c r="AY18">
        <v>0.8982</v>
      </c>
      <c r="AZ18">
        <v>0.8911</v>
      </c>
      <c r="BA18">
        <v>0.884</v>
      </c>
      <c r="BB18">
        <v>0.8769</v>
      </c>
      <c r="BC18">
        <v>0.8698</v>
      </c>
      <c r="BD18">
        <v>0.8627</v>
      </c>
      <c r="BE18">
        <v>0.8556</v>
      </c>
      <c r="BF18">
        <v>0.8484</v>
      </c>
      <c r="BG18">
        <v>0.8411</v>
      </c>
      <c r="BH18">
        <v>0.8336</v>
      </c>
      <c r="BI18">
        <v>0.8259</v>
      </c>
      <c r="BJ18">
        <v>0.818</v>
      </c>
      <c r="BK18">
        <v>0.8098</v>
      </c>
      <c r="BL18">
        <v>0.8015</v>
      </c>
      <c r="BM18">
        <v>0.793</v>
      </c>
      <c r="BN18">
        <v>0.7842</v>
      </c>
      <c r="BO18">
        <v>0.7753</v>
      </c>
      <c r="BP18">
        <v>0.7661</v>
      </c>
      <c r="BQ18">
        <v>0.7568</v>
      </c>
      <c r="BR18">
        <v>0.7472</v>
      </c>
      <c r="BS18">
        <v>0.7375</v>
      </c>
      <c r="BT18">
        <v>0.7275</v>
      </c>
      <c r="BU18">
        <v>0.7173</v>
      </c>
      <c r="BV18">
        <v>0.7069</v>
      </c>
      <c r="BW18">
        <v>0.6964</v>
      </c>
      <c r="BX18">
        <v>0.6856</v>
      </c>
      <c r="BY18">
        <v>0.6746</v>
      </c>
      <c r="BZ18">
        <v>0.6634</v>
      </c>
      <c r="CA18">
        <v>0.652</v>
      </c>
      <c r="CB18">
        <v>0.6404</v>
      </c>
      <c r="CC18">
        <v>0.6286</v>
      </c>
      <c r="CD18">
        <v>0.6165</v>
      </c>
      <c r="CE18">
        <v>0.6043</v>
      </c>
      <c r="CF18">
        <v>0.5919</v>
      </c>
      <c r="CG18">
        <v>0.5792</v>
      </c>
      <c r="CH18">
        <v>0.5664</v>
      </c>
      <c r="CI18">
        <v>0.5534</v>
      </c>
      <c r="CJ18">
        <v>0.5401</v>
      </c>
      <c r="CK18">
        <v>0.5267</v>
      </c>
      <c r="CL18">
        <v>0.513</v>
      </c>
      <c r="CM18">
        <v>0.4991</v>
      </c>
      <c r="CN18">
        <v>0.4851</v>
      </c>
      <c r="CO18">
        <v>0.4708</v>
      </c>
      <c r="CP18">
        <v>0.4563</v>
      </c>
      <c r="CQ18">
        <v>0.4416</v>
      </c>
      <c r="CR18">
        <v>0.4268</v>
      </c>
      <c r="CS18">
        <v>0.4117</v>
      </c>
      <c r="CT18">
        <v>0.3964</v>
      </c>
      <c r="CU18">
        <v>0.3809</v>
      </c>
      <c r="CV18">
        <v>0.3652</v>
      </c>
    </row>
    <row r="19" spans="1:100" ht="12.75">
      <c r="A19" t="s">
        <v>61</v>
      </c>
      <c r="B19" t="str">
        <f t="shared" si="0"/>
        <v>40kmWalk</v>
      </c>
      <c r="C19">
        <v>0</v>
      </c>
      <c r="D19">
        <v>10038</v>
      </c>
      <c r="E19">
        <v>0.6496</v>
      </c>
      <c r="F19">
        <v>0.6869</v>
      </c>
      <c r="G19">
        <v>0.722</v>
      </c>
      <c r="H19">
        <v>0.7549</v>
      </c>
      <c r="I19">
        <v>0.7856</v>
      </c>
      <c r="J19">
        <v>0.8141</v>
      </c>
      <c r="K19">
        <v>0.8404</v>
      </c>
      <c r="L19">
        <v>0.8645</v>
      </c>
      <c r="M19">
        <v>0.8864</v>
      </c>
      <c r="N19">
        <v>0.9061</v>
      </c>
      <c r="O19">
        <v>0.9236</v>
      </c>
      <c r="P19">
        <v>0.9389</v>
      </c>
      <c r="Q19">
        <v>0.952</v>
      </c>
      <c r="R19">
        <v>0.964</v>
      </c>
      <c r="S19">
        <v>0.976</v>
      </c>
      <c r="T19">
        <v>0.988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0.9996</v>
      </c>
      <c r="AH19">
        <v>0.9986</v>
      </c>
      <c r="AI19">
        <v>0.997</v>
      </c>
      <c r="AJ19">
        <v>0.995</v>
      </c>
      <c r="AK19">
        <v>0.9923</v>
      </c>
      <c r="AL19">
        <v>0.9892</v>
      </c>
      <c r="AM19">
        <v>0.9854</v>
      </c>
      <c r="AN19">
        <v>0.9812</v>
      </c>
      <c r="AO19">
        <v>0.9763</v>
      </c>
      <c r="AP19">
        <v>0.971</v>
      </c>
      <c r="AQ19">
        <v>0.965</v>
      </c>
      <c r="AR19">
        <v>0.9586</v>
      </c>
      <c r="AS19">
        <v>0.9516</v>
      </c>
      <c r="AT19">
        <v>0.9446</v>
      </c>
      <c r="AU19">
        <v>0.9376</v>
      </c>
      <c r="AV19">
        <v>0.9306</v>
      </c>
      <c r="AW19">
        <v>0.9236</v>
      </c>
      <c r="AX19">
        <v>0.9166</v>
      </c>
      <c r="AY19">
        <v>0.9096</v>
      </c>
      <c r="AZ19">
        <v>0.9026</v>
      </c>
      <c r="BA19">
        <v>0.8956</v>
      </c>
      <c r="BB19">
        <v>0.8886</v>
      </c>
      <c r="BC19">
        <v>0.8816</v>
      </c>
      <c r="BD19">
        <v>0.8746</v>
      </c>
      <c r="BE19">
        <v>0.8675</v>
      </c>
      <c r="BF19">
        <v>0.8605</v>
      </c>
      <c r="BG19">
        <v>0.8535</v>
      </c>
      <c r="BH19">
        <v>0.8464</v>
      </c>
      <c r="BI19">
        <v>0.839</v>
      </c>
      <c r="BJ19">
        <v>0.8313</v>
      </c>
      <c r="BK19">
        <v>0.8234</v>
      </c>
      <c r="BL19">
        <v>0.8152</v>
      </c>
      <c r="BM19">
        <v>0.8068</v>
      </c>
      <c r="BN19">
        <v>0.7981</v>
      </c>
      <c r="BO19">
        <v>0.7892</v>
      </c>
      <c r="BP19">
        <v>0.7801</v>
      </c>
      <c r="BQ19">
        <v>0.7706</v>
      </c>
      <c r="BR19">
        <v>0.761</v>
      </c>
      <c r="BS19">
        <v>0.7511</v>
      </c>
      <c r="BT19">
        <v>0.7409</v>
      </c>
      <c r="BU19">
        <v>0.7305</v>
      </c>
      <c r="BV19">
        <v>0.7198</v>
      </c>
      <c r="BW19">
        <v>0.7089</v>
      </c>
      <c r="BX19">
        <v>0.6977</v>
      </c>
      <c r="BY19">
        <v>0.6863</v>
      </c>
      <c r="BZ19">
        <v>0.6746</v>
      </c>
      <c r="CA19">
        <v>0.6627</v>
      </c>
      <c r="CB19">
        <v>0.6505</v>
      </c>
      <c r="CC19">
        <v>0.6381</v>
      </c>
      <c r="CD19">
        <v>0.6255</v>
      </c>
      <c r="CE19">
        <v>0.6125</v>
      </c>
      <c r="CF19">
        <v>0.5994</v>
      </c>
      <c r="CG19">
        <v>0.5859</v>
      </c>
      <c r="CH19">
        <v>0.5723</v>
      </c>
      <c r="CI19">
        <v>0.5583</v>
      </c>
      <c r="CJ19">
        <v>0.5442</v>
      </c>
      <c r="CK19">
        <v>0.5297</v>
      </c>
      <c r="CL19">
        <v>0.5151</v>
      </c>
      <c r="CM19">
        <v>0.5001</v>
      </c>
      <c r="CN19">
        <v>0.485</v>
      </c>
      <c r="CO19">
        <v>0.4695</v>
      </c>
      <c r="CP19">
        <v>0.4539</v>
      </c>
      <c r="CQ19">
        <v>0.4379</v>
      </c>
      <c r="CR19">
        <v>0.4217</v>
      </c>
      <c r="CS19">
        <v>0.4053</v>
      </c>
      <c r="CT19">
        <v>0.3886</v>
      </c>
      <c r="CU19">
        <v>0.3717</v>
      </c>
      <c r="CV19">
        <v>0.3545</v>
      </c>
    </row>
    <row r="20" spans="1:100" ht="12.75">
      <c r="A20" t="s">
        <v>62</v>
      </c>
      <c r="B20" t="str">
        <f t="shared" si="0"/>
        <v>Mar.Walk</v>
      </c>
      <c r="C20">
        <v>0</v>
      </c>
      <c r="D20">
        <v>10655</v>
      </c>
      <c r="E20">
        <v>0.6496</v>
      </c>
      <c r="F20">
        <v>0.6869</v>
      </c>
      <c r="G20">
        <v>0.722</v>
      </c>
      <c r="H20">
        <v>0.7549</v>
      </c>
      <c r="I20">
        <v>0.7856</v>
      </c>
      <c r="J20">
        <v>0.8141</v>
      </c>
      <c r="K20">
        <v>0.8404</v>
      </c>
      <c r="L20">
        <v>0.8645</v>
      </c>
      <c r="M20">
        <v>0.8864</v>
      </c>
      <c r="N20">
        <v>0.9061</v>
      </c>
      <c r="O20">
        <v>0.9236</v>
      </c>
      <c r="P20">
        <v>0.9389</v>
      </c>
      <c r="Q20">
        <v>0.952</v>
      </c>
      <c r="R20">
        <v>0.964</v>
      </c>
      <c r="S20">
        <v>0.976</v>
      </c>
      <c r="T20">
        <v>0.988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0.9997</v>
      </c>
      <c r="AH20">
        <v>0.9989</v>
      </c>
      <c r="AI20">
        <v>0.9976</v>
      </c>
      <c r="AJ20">
        <v>0.9956</v>
      </c>
      <c r="AK20">
        <v>0.9932</v>
      </c>
      <c r="AL20">
        <v>0.9902</v>
      </c>
      <c r="AM20">
        <v>0.9866</v>
      </c>
      <c r="AN20">
        <v>0.9826</v>
      </c>
      <c r="AO20">
        <v>0.9779</v>
      </c>
      <c r="AP20">
        <v>0.9727</v>
      </c>
      <c r="AQ20">
        <v>0.967</v>
      </c>
      <c r="AR20">
        <v>0.9607</v>
      </c>
      <c r="AS20">
        <v>0.9539</v>
      </c>
      <c r="AT20">
        <v>0.947</v>
      </c>
      <c r="AU20">
        <v>0.94</v>
      </c>
      <c r="AV20">
        <v>0.933</v>
      </c>
      <c r="AW20">
        <v>0.926</v>
      </c>
      <c r="AX20">
        <v>0.919</v>
      </c>
      <c r="AY20">
        <v>0.912</v>
      </c>
      <c r="AZ20">
        <v>0.9051</v>
      </c>
      <c r="BA20">
        <v>0.8981</v>
      </c>
      <c r="BB20">
        <v>0.8911</v>
      </c>
      <c r="BC20">
        <v>0.8841</v>
      </c>
      <c r="BD20">
        <v>0.8771</v>
      </c>
      <c r="BE20">
        <v>0.8701</v>
      </c>
      <c r="BF20">
        <v>0.8632</v>
      </c>
      <c r="BG20">
        <v>0.8562</v>
      </c>
      <c r="BH20">
        <v>0.8491</v>
      </c>
      <c r="BI20">
        <v>0.8418</v>
      </c>
      <c r="BJ20">
        <v>0.8342</v>
      </c>
      <c r="BK20">
        <v>0.8263</v>
      </c>
      <c r="BL20">
        <v>0.8182</v>
      </c>
      <c r="BM20">
        <v>0.8099</v>
      </c>
      <c r="BN20">
        <v>0.8012</v>
      </c>
      <c r="BO20">
        <v>0.7923</v>
      </c>
      <c r="BP20">
        <v>0.7832</v>
      </c>
      <c r="BQ20">
        <v>0.7738</v>
      </c>
      <c r="BR20">
        <v>0.7641</v>
      </c>
      <c r="BS20">
        <v>0.7542</v>
      </c>
      <c r="BT20">
        <v>0.744</v>
      </c>
      <c r="BU20">
        <v>0.7335</v>
      </c>
      <c r="BV20">
        <v>0.7228</v>
      </c>
      <c r="BW20">
        <v>0.7118</v>
      </c>
      <c r="BX20">
        <v>0.7006</v>
      </c>
      <c r="BY20">
        <v>0.6891</v>
      </c>
      <c r="BZ20">
        <v>0.6773</v>
      </c>
      <c r="CA20">
        <v>0.6653</v>
      </c>
      <c r="CB20">
        <v>0.653</v>
      </c>
      <c r="CC20">
        <v>0.6405</v>
      </c>
      <c r="CD20">
        <v>0.6277</v>
      </c>
      <c r="CE20">
        <v>0.6146</v>
      </c>
      <c r="CF20">
        <v>0.6013</v>
      </c>
      <c r="CG20">
        <v>0.5877</v>
      </c>
      <c r="CH20">
        <v>0.5739</v>
      </c>
      <c r="CI20">
        <v>0.5598</v>
      </c>
      <c r="CJ20">
        <v>0.5454</v>
      </c>
      <c r="CK20">
        <v>0.5308</v>
      </c>
      <c r="CL20">
        <v>0.5159</v>
      </c>
      <c r="CM20">
        <v>0.5008</v>
      </c>
      <c r="CN20">
        <v>0.4854</v>
      </c>
      <c r="CO20">
        <v>0.4697</v>
      </c>
      <c r="CP20">
        <v>0.4538</v>
      </c>
      <c r="CQ20">
        <v>0.4376</v>
      </c>
      <c r="CR20">
        <v>0.4212</v>
      </c>
      <c r="CS20">
        <v>0.4045</v>
      </c>
      <c r="CT20">
        <v>0.3875</v>
      </c>
      <c r="CU20">
        <v>0.3703</v>
      </c>
      <c r="CV20">
        <v>0.3528</v>
      </c>
    </row>
    <row r="21" spans="1:100" ht="12.75">
      <c r="A21" t="s">
        <v>63</v>
      </c>
      <c r="B21" t="str">
        <f t="shared" si="0"/>
        <v>50kmWalk</v>
      </c>
      <c r="C21">
        <v>0</v>
      </c>
      <c r="D21">
        <v>12929</v>
      </c>
      <c r="E21">
        <v>0.6496</v>
      </c>
      <c r="F21">
        <v>0.6869</v>
      </c>
      <c r="G21">
        <v>0.722</v>
      </c>
      <c r="H21">
        <v>0.7549</v>
      </c>
      <c r="I21">
        <v>0.7856</v>
      </c>
      <c r="J21">
        <v>0.8141</v>
      </c>
      <c r="K21">
        <v>0.8404</v>
      </c>
      <c r="L21">
        <v>0.8645</v>
      </c>
      <c r="M21">
        <v>0.8864</v>
      </c>
      <c r="N21">
        <v>0.9061</v>
      </c>
      <c r="O21">
        <v>0.9236</v>
      </c>
      <c r="P21">
        <v>0.9389</v>
      </c>
      <c r="Q21">
        <v>0.952</v>
      </c>
      <c r="R21">
        <v>0.964</v>
      </c>
      <c r="S21">
        <v>0.976</v>
      </c>
      <c r="T21">
        <v>0.988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0.9997</v>
      </c>
      <c r="AI21">
        <v>0.9989</v>
      </c>
      <c r="AJ21">
        <v>0.9976</v>
      </c>
      <c r="AK21">
        <v>0.9958</v>
      </c>
      <c r="AL21">
        <v>0.9934</v>
      </c>
      <c r="AM21">
        <v>0.9904</v>
      </c>
      <c r="AN21">
        <v>0.987</v>
      </c>
      <c r="AO21">
        <v>0.983</v>
      </c>
      <c r="AP21">
        <v>0.9785</v>
      </c>
      <c r="AQ21">
        <v>0.9735</v>
      </c>
      <c r="AR21">
        <v>0.9679</v>
      </c>
      <c r="AS21">
        <v>0.9618</v>
      </c>
      <c r="AT21">
        <v>0.9552</v>
      </c>
      <c r="AU21">
        <v>0.9483</v>
      </c>
      <c r="AV21">
        <v>0.9414</v>
      </c>
      <c r="AW21">
        <v>0.9345</v>
      </c>
      <c r="AX21">
        <v>0.9276</v>
      </c>
      <c r="AY21">
        <v>0.9207</v>
      </c>
      <c r="AZ21">
        <v>0.9138</v>
      </c>
      <c r="BA21">
        <v>0.9069</v>
      </c>
      <c r="BB21">
        <v>0.9</v>
      </c>
      <c r="BC21">
        <v>0.8931</v>
      </c>
      <c r="BD21">
        <v>0.8862</v>
      </c>
      <c r="BE21">
        <v>0.8793</v>
      </c>
      <c r="BF21">
        <v>0.8724</v>
      </c>
      <c r="BG21">
        <v>0.8655</v>
      </c>
      <c r="BH21">
        <v>0.8586</v>
      </c>
      <c r="BI21">
        <v>0.8516</v>
      </c>
      <c r="BJ21">
        <v>0.8443</v>
      </c>
      <c r="BK21">
        <v>0.8367</v>
      </c>
      <c r="BL21">
        <v>0.8288</v>
      </c>
      <c r="BM21">
        <v>0.8206</v>
      </c>
      <c r="BN21">
        <v>0.8122</v>
      </c>
      <c r="BO21">
        <v>0.8034</v>
      </c>
      <c r="BP21">
        <v>0.7943</v>
      </c>
      <c r="BQ21">
        <v>0.785</v>
      </c>
      <c r="BR21">
        <v>0.7753</v>
      </c>
      <c r="BS21">
        <v>0.7654</v>
      </c>
      <c r="BT21">
        <v>0.7551</v>
      </c>
      <c r="BU21">
        <v>0.7446</v>
      </c>
      <c r="BV21">
        <v>0.7338</v>
      </c>
      <c r="BW21">
        <v>0.7226</v>
      </c>
      <c r="BX21">
        <v>0.7112</v>
      </c>
      <c r="BY21">
        <v>0.6995</v>
      </c>
      <c r="BZ21">
        <v>0.6875</v>
      </c>
      <c r="CA21">
        <v>0.6751</v>
      </c>
      <c r="CB21">
        <v>0.6625</v>
      </c>
      <c r="CC21">
        <v>0.6496</v>
      </c>
      <c r="CD21">
        <v>0.6364</v>
      </c>
      <c r="CE21">
        <v>0.6229</v>
      </c>
      <c r="CF21">
        <v>0.6091</v>
      </c>
      <c r="CG21">
        <v>0.595</v>
      </c>
      <c r="CH21">
        <v>0.5806</v>
      </c>
      <c r="CI21">
        <v>0.566</v>
      </c>
      <c r="CJ21">
        <v>0.551</v>
      </c>
      <c r="CK21">
        <v>0.5357</v>
      </c>
      <c r="CL21">
        <v>0.5201</v>
      </c>
      <c r="CM21">
        <v>0.5043</v>
      </c>
      <c r="CN21">
        <v>0.4881</v>
      </c>
      <c r="CO21">
        <v>0.4716</v>
      </c>
      <c r="CP21">
        <v>0.4549</v>
      </c>
      <c r="CQ21">
        <v>0.4378</v>
      </c>
      <c r="CR21">
        <v>0.4205</v>
      </c>
      <c r="CS21">
        <v>0.4028</v>
      </c>
      <c r="CT21">
        <v>0.3849</v>
      </c>
      <c r="CU21">
        <v>0.3666</v>
      </c>
      <c r="CV21">
        <v>0.3481</v>
      </c>
    </row>
    <row r="22" spans="1:100" ht="12.75">
      <c r="A22" t="s">
        <v>64</v>
      </c>
      <c r="B22" t="str">
        <f t="shared" si="0"/>
        <v>HighJump</v>
      </c>
      <c r="C22">
        <v>0</v>
      </c>
      <c r="D22">
        <v>2.45</v>
      </c>
      <c r="E22">
        <v>0</v>
      </c>
      <c r="F22">
        <v>0</v>
      </c>
      <c r="G22">
        <v>0</v>
      </c>
      <c r="H22">
        <v>1.956</v>
      </c>
      <c r="I22">
        <v>1.6554</v>
      </c>
      <c r="J22">
        <v>1.4671</v>
      </c>
      <c r="K22">
        <v>1.3316</v>
      </c>
      <c r="L22">
        <v>1.2377</v>
      </c>
      <c r="M22">
        <v>1.1666</v>
      </c>
      <c r="N22">
        <v>1.1182</v>
      </c>
      <c r="O22">
        <v>1.08</v>
      </c>
      <c r="P22">
        <v>1.0515</v>
      </c>
      <c r="Q22">
        <v>1.0303</v>
      </c>
      <c r="R22">
        <v>1.0147</v>
      </c>
      <c r="S22">
        <v>1.0035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1.0079</v>
      </c>
      <c r="AE22">
        <v>1.0169</v>
      </c>
      <c r="AF22">
        <v>1.0261</v>
      </c>
      <c r="AG22">
        <v>1.0354</v>
      </c>
      <c r="AH22">
        <v>1.0449</v>
      </c>
      <c r="AI22">
        <v>1.0546</v>
      </c>
      <c r="AJ22">
        <v>1.0645</v>
      </c>
      <c r="AK22">
        <v>1.0745</v>
      </c>
      <c r="AL22">
        <v>1.0848</v>
      </c>
      <c r="AM22">
        <v>1.0952</v>
      </c>
      <c r="AN22">
        <v>1.1059</v>
      </c>
      <c r="AO22">
        <v>1.1168</v>
      </c>
      <c r="AP22">
        <v>1.1278</v>
      </c>
      <c r="AQ22">
        <v>1.1391</v>
      </c>
      <c r="AR22">
        <v>1.1506</v>
      </c>
      <c r="AS22">
        <v>1.1624</v>
      </c>
      <c r="AT22">
        <v>1.1744</v>
      </c>
      <c r="AU22">
        <v>1.1867</v>
      </c>
      <c r="AV22">
        <v>1.1992</v>
      </c>
      <c r="AW22">
        <v>1.2119</v>
      </c>
      <c r="AX22">
        <v>1.225</v>
      </c>
      <c r="AY22">
        <v>1.2383</v>
      </c>
      <c r="AZ22">
        <v>1.252</v>
      </c>
      <c r="BA22">
        <v>1.2659</v>
      </c>
      <c r="BB22">
        <v>1.2801</v>
      </c>
      <c r="BC22">
        <v>1.2947</v>
      </c>
      <c r="BD22">
        <v>1.3096</v>
      </c>
      <c r="BE22">
        <v>1.3248</v>
      </c>
      <c r="BF22">
        <v>1.3405</v>
      </c>
      <c r="BG22">
        <v>1.3564</v>
      </c>
      <c r="BH22">
        <v>1.3728</v>
      </c>
      <c r="BI22">
        <v>1.3896</v>
      </c>
      <c r="BJ22">
        <v>1.4068</v>
      </c>
      <c r="BK22">
        <v>1.4244</v>
      </c>
      <c r="BL22">
        <v>1.4425</v>
      </c>
      <c r="BM22">
        <v>1.461</v>
      </c>
      <c r="BN22">
        <v>1.48</v>
      </c>
      <c r="BO22">
        <v>1.4995</v>
      </c>
      <c r="BP22">
        <v>1.5196</v>
      </c>
      <c r="BQ22">
        <v>1.5402</v>
      </c>
      <c r="BR22">
        <v>1.5613</v>
      </c>
      <c r="BS22">
        <v>1.583</v>
      </c>
      <c r="BT22">
        <v>1.6054</v>
      </c>
      <c r="BU22">
        <v>1.6283</v>
      </c>
      <c r="BV22">
        <v>1.652</v>
      </c>
      <c r="BW22">
        <v>1.6763</v>
      </c>
      <c r="BX22">
        <v>1.7014</v>
      </c>
      <c r="BY22">
        <v>1.7272</v>
      </c>
      <c r="BZ22">
        <v>1.7539</v>
      </c>
      <c r="CA22">
        <v>1.7813</v>
      </c>
      <c r="CB22">
        <v>1.8097</v>
      </c>
      <c r="CC22">
        <v>1.8389</v>
      </c>
      <c r="CD22">
        <v>1.8691</v>
      </c>
      <c r="CE22">
        <v>1.9003</v>
      </c>
      <c r="CF22">
        <v>1.9326</v>
      </c>
      <c r="CG22">
        <v>1.966</v>
      </c>
      <c r="CH22">
        <v>2.0099</v>
      </c>
      <c r="CI22">
        <v>2.0559</v>
      </c>
      <c r="CJ22">
        <v>2.104</v>
      </c>
      <c r="CK22">
        <v>2.1543</v>
      </c>
      <c r="CL22">
        <v>2.2072</v>
      </c>
      <c r="CM22">
        <v>2.2854</v>
      </c>
      <c r="CN22">
        <v>2.3694</v>
      </c>
      <c r="CO22">
        <v>2.4598</v>
      </c>
      <c r="CP22">
        <v>2.5574</v>
      </c>
      <c r="CQ22">
        <v>2.663</v>
      </c>
      <c r="CR22">
        <v>2.7968</v>
      </c>
      <c r="CS22">
        <v>2.9447</v>
      </c>
      <c r="CT22">
        <v>3.1091</v>
      </c>
      <c r="CU22">
        <v>3.293</v>
      </c>
      <c r="CV22">
        <v>3.5</v>
      </c>
    </row>
    <row r="23" spans="1:100" ht="12.75">
      <c r="A23" t="s">
        <v>65</v>
      </c>
      <c r="B23" t="str">
        <f t="shared" si="0"/>
        <v>PoleVault</v>
      </c>
      <c r="C23">
        <v>0</v>
      </c>
      <c r="D23">
        <v>6.14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1.4619</v>
      </c>
      <c r="M23">
        <v>1.3323</v>
      </c>
      <c r="N23">
        <v>1.2403</v>
      </c>
      <c r="O23">
        <v>1.1732</v>
      </c>
      <c r="P23">
        <v>1.1234</v>
      </c>
      <c r="Q23">
        <v>1.0863</v>
      </c>
      <c r="R23">
        <v>1.0586</v>
      </c>
      <c r="S23">
        <v>1.038</v>
      </c>
      <c r="T23">
        <v>1.0149</v>
      </c>
      <c r="U23">
        <v>1.0033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1.0076</v>
      </c>
      <c r="AF23">
        <v>1.0152</v>
      </c>
      <c r="AG23">
        <v>1.023</v>
      </c>
      <c r="AH23">
        <v>1.031</v>
      </c>
      <c r="AI23">
        <v>1.039</v>
      </c>
      <c r="AJ23">
        <v>1.0515</v>
      </c>
      <c r="AK23">
        <v>1.0643</v>
      </c>
      <c r="AL23">
        <v>1.0774</v>
      </c>
      <c r="AM23">
        <v>1.0908</v>
      </c>
      <c r="AN23">
        <v>1.1046</v>
      </c>
      <c r="AO23">
        <v>1.1187</v>
      </c>
      <c r="AP23">
        <v>1.1332</v>
      </c>
      <c r="AQ23">
        <v>1.1481</v>
      </c>
      <c r="AR23">
        <v>1.1634</v>
      </c>
      <c r="AS23">
        <v>1.1791</v>
      </c>
      <c r="AT23">
        <v>1.1952</v>
      </c>
      <c r="AU23">
        <v>1.2118</v>
      </c>
      <c r="AV23">
        <v>1.2288</v>
      </c>
      <c r="AW23">
        <v>1.2463</v>
      </c>
      <c r="AX23">
        <v>1.2643</v>
      </c>
      <c r="AY23">
        <v>1.2828</v>
      </c>
      <c r="AZ23">
        <v>1.3019</v>
      </c>
      <c r="BA23">
        <v>1.3216</v>
      </c>
      <c r="BB23">
        <v>1.3419</v>
      </c>
      <c r="BC23">
        <v>1.3628</v>
      </c>
      <c r="BD23">
        <v>1.3844</v>
      </c>
      <c r="BE23">
        <v>1.4067</v>
      </c>
      <c r="BF23">
        <v>1.4297</v>
      </c>
      <c r="BG23">
        <v>1.4534</v>
      </c>
      <c r="BH23">
        <v>1.478</v>
      </c>
      <c r="BI23">
        <v>1.5034</v>
      </c>
      <c r="BJ23">
        <v>1.5297</v>
      </c>
      <c r="BK23">
        <v>1.5569</v>
      </c>
      <c r="BL23">
        <v>1.5851</v>
      </c>
      <c r="BM23">
        <v>1.6144</v>
      </c>
      <c r="BN23">
        <v>1.6448</v>
      </c>
      <c r="BO23">
        <v>1.6763</v>
      </c>
      <c r="BP23">
        <v>1.7091</v>
      </c>
      <c r="BQ23">
        <v>1.7431</v>
      </c>
      <c r="BR23">
        <v>1.7786</v>
      </c>
      <c r="BS23">
        <v>1.8155</v>
      </c>
      <c r="BT23">
        <v>1.854</v>
      </c>
      <c r="BU23">
        <v>1.8942</v>
      </c>
      <c r="BV23">
        <v>1.9362</v>
      </c>
      <c r="BW23">
        <v>1.98</v>
      </c>
      <c r="BX23">
        <v>2.0259</v>
      </c>
      <c r="BY23">
        <v>2.0739</v>
      </c>
      <c r="BZ23">
        <v>2.1243</v>
      </c>
      <c r="CA23">
        <v>2.1771</v>
      </c>
      <c r="CB23">
        <v>2.2327</v>
      </c>
      <c r="CC23">
        <v>2.2912</v>
      </c>
      <c r="CD23">
        <v>2.3529</v>
      </c>
      <c r="CE23">
        <v>2.4179</v>
      </c>
      <c r="CF23">
        <v>2.4867</v>
      </c>
      <c r="CG23">
        <v>2.5595</v>
      </c>
      <c r="CH23">
        <v>2.6476</v>
      </c>
      <c r="CI23">
        <v>2.7419</v>
      </c>
      <c r="CJ23">
        <v>2.8432</v>
      </c>
      <c r="CK23">
        <v>2.9522</v>
      </c>
      <c r="CL23">
        <v>3.07</v>
      </c>
      <c r="CM23">
        <v>3.2316</v>
      </c>
      <c r="CN23">
        <v>3.4111</v>
      </c>
      <c r="CO23">
        <v>3.6117</v>
      </c>
      <c r="CP23">
        <v>3.8375</v>
      </c>
      <c r="CQ23">
        <v>4.0933</v>
      </c>
      <c r="CR23">
        <v>4.3857</v>
      </c>
      <c r="CS23">
        <v>4.7231</v>
      </c>
      <c r="CT23">
        <v>5.1166</v>
      </c>
      <c r="CU23">
        <v>5.5818</v>
      </c>
      <c r="CV23">
        <v>6.14</v>
      </c>
    </row>
    <row r="24" spans="1:100" ht="12.75">
      <c r="A24" t="s">
        <v>66</v>
      </c>
      <c r="B24" t="str">
        <f t="shared" si="0"/>
        <v>LongJump</v>
      </c>
      <c r="C24">
        <v>0</v>
      </c>
      <c r="D24">
        <v>8.95</v>
      </c>
      <c r="E24">
        <v>0</v>
      </c>
      <c r="F24">
        <v>0</v>
      </c>
      <c r="G24">
        <v>0</v>
      </c>
      <c r="H24">
        <v>2.199</v>
      </c>
      <c r="I24">
        <v>1.8568</v>
      </c>
      <c r="J24">
        <v>1.6332</v>
      </c>
      <c r="K24">
        <v>1.4745</v>
      </c>
      <c r="L24">
        <v>1.3575</v>
      </c>
      <c r="M24">
        <v>1.2701</v>
      </c>
      <c r="N24">
        <v>1.203</v>
      </c>
      <c r="O24">
        <v>1.1506</v>
      </c>
      <c r="P24">
        <v>1.1095</v>
      </c>
      <c r="Q24">
        <v>1.0772</v>
      </c>
      <c r="R24">
        <v>1.0517</v>
      </c>
      <c r="S24">
        <v>1.0318</v>
      </c>
      <c r="T24">
        <v>1.0113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1.0098</v>
      </c>
      <c r="AF24">
        <v>1.0198</v>
      </c>
      <c r="AG24">
        <v>1.03</v>
      </c>
      <c r="AH24">
        <v>1.0404</v>
      </c>
      <c r="AI24">
        <v>1.051</v>
      </c>
      <c r="AJ24">
        <v>1.0625</v>
      </c>
      <c r="AK24">
        <v>1.0743</v>
      </c>
      <c r="AL24">
        <v>1.0863</v>
      </c>
      <c r="AM24">
        <v>1.0986</v>
      </c>
      <c r="AN24">
        <v>1.1112</v>
      </c>
      <c r="AO24">
        <v>1.1241</v>
      </c>
      <c r="AP24">
        <v>1.1373</v>
      </c>
      <c r="AQ24">
        <v>1.1507</v>
      </c>
      <c r="AR24">
        <v>1.1646</v>
      </c>
      <c r="AS24">
        <v>1.1787</v>
      </c>
      <c r="AT24">
        <v>1.1932</v>
      </c>
      <c r="AU24">
        <v>1.208</v>
      </c>
      <c r="AV24">
        <v>1.2233</v>
      </c>
      <c r="AW24">
        <v>1.2389</v>
      </c>
      <c r="AX24">
        <v>1.2549</v>
      </c>
      <c r="AY24">
        <v>1.2713</v>
      </c>
      <c r="AZ24">
        <v>1.2882</v>
      </c>
      <c r="BA24">
        <v>1.3056</v>
      </c>
      <c r="BB24">
        <v>1.3234</v>
      </c>
      <c r="BC24">
        <v>1.3417</v>
      </c>
      <c r="BD24">
        <v>1.3605</v>
      </c>
      <c r="BE24">
        <v>1.3799</v>
      </c>
      <c r="BF24">
        <v>1.3998</v>
      </c>
      <c r="BG24">
        <v>1.4203</v>
      </c>
      <c r="BH24">
        <v>1.4414</v>
      </c>
      <c r="BI24">
        <v>1.4631</v>
      </c>
      <c r="BJ24">
        <v>1.4855</v>
      </c>
      <c r="BK24">
        <v>1.5086</v>
      </c>
      <c r="BL24">
        <v>1.5324</v>
      </c>
      <c r="BM24">
        <v>1.557</v>
      </c>
      <c r="BN24">
        <v>1.5824</v>
      </c>
      <c r="BO24">
        <v>1.6087</v>
      </c>
      <c r="BP24">
        <v>1.6358</v>
      </c>
      <c r="BQ24">
        <v>1.6639</v>
      </c>
      <c r="BR24">
        <v>1.6929</v>
      </c>
      <c r="BS24">
        <v>1.7229</v>
      </c>
      <c r="BT24">
        <v>1.7541</v>
      </c>
      <c r="BU24">
        <v>1.7863</v>
      </c>
      <c r="BV24">
        <v>1.8198</v>
      </c>
      <c r="BW24">
        <v>1.8546</v>
      </c>
      <c r="BX24">
        <v>1.8907</v>
      </c>
      <c r="BY24">
        <v>1.9283</v>
      </c>
      <c r="BZ24">
        <v>1.9674</v>
      </c>
      <c r="CA24">
        <v>2.0082</v>
      </c>
      <c r="CB24">
        <v>2.0506</v>
      </c>
      <c r="CC24">
        <v>2.1051</v>
      </c>
      <c r="CD24">
        <v>2.1625</v>
      </c>
      <c r="CE24">
        <v>2.2232</v>
      </c>
      <c r="CF24">
        <v>2.2873</v>
      </c>
      <c r="CG24">
        <v>2.3553</v>
      </c>
      <c r="CH24">
        <v>2.467</v>
      </c>
      <c r="CI24">
        <v>2.5897</v>
      </c>
      <c r="CJ24">
        <v>2.7253</v>
      </c>
      <c r="CK24">
        <v>2.876</v>
      </c>
      <c r="CL24">
        <v>3.0442</v>
      </c>
      <c r="CM24">
        <v>3.2664</v>
      </c>
      <c r="CN24">
        <v>3.5236</v>
      </c>
      <c r="CO24">
        <v>3.8248</v>
      </c>
      <c r="CP24">
        <v>4.1822</v>
      </c>
      <c r="CQ24">
        <v>4.6134</v>
      </c>
      <c r="CR24">
        <v>5.2585</v>
      </c>
      <c r="CS24">
        <v>6.1134</v>
      </c>
      <c r="CT24">
        <v>7.3002</v>
      </c>
      <c r="CU24">
        <v>9.0587</v>
      </c>
      <c r="CV24">
        <v>11.9333</v>
      </c>
    </row>
    <row r="25" spans="1:100" ht="12.75">
      <c r="A25" t="s">
        <v>67</v>
      </c>
      <c r="B25" t="str">
        <f t="shared" si="0"/>
        <v>TripleJump</v>
      </c>
      <c r="C25">
        <v>0</v>
      </c>
      <c r="D25">
        <v>18.29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1.2425</v>
      </c>
      <c r="N25">
        <v>1.1799</v>
      </c>
      <c r="O25">
        <v>1.1325</v>
      </c>
      <c r="P25">
        <v>1.0965</v>
      </c>
      <c r="Q25">
        <v>1.0692</v>
      </c>
      <c r="R25">
        <v>1.0484</v>
      </c>
      <c r="S25">
        <v>1.0327</v>
      </c>
      <c r="T25">
        <v>1.0218</v>
      </c>
      <c r="U25">
        <v>1.0105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1.0025</v>
      </c>
      <c r="AF25">
        <v>1.005</v>
      </c>
      <c r="AG25">
        <v>1.0076</v>
      </c>
      <c r="AH25">
        <v>1.0101</v>
      </c>
      <c r="AI25">
        <v>1.0127</v>
      </c>
      <c r="AJ25">
        <v>1.024</v>
      </c>
      <c r="AK25">
        <v>1.0357</v>
      </c>
      <c r="AL25">
        <v>1.0475</v>
      </c>
      <c r="AM25">
        <v>1.0597</v>
      </c>
      <c r="AN25">
        <v>1.0721</v>
      </c>
      <c r="AO25">
        <v>1.0848</v>
      </c>
      <c r="AP25">
        <v>1.0979</v>
      </c>
      <c r="AQ25">
        <v>1.1112</v>
      </c>
      <c r="AR25">
        <v>1.1249</v>
      </c>
      <c r="AS25">
        <v>1.1389</v>
      </c>
      <c r="AT25">
        <v>1.1533</v>
      </c>
      <c r="AU25">
        <v>1.168</v>
      </c>
      <c r="AV25">
        <v>1.1831</v>
      </c>
      <c r="AW25">
        <v>1.1986</v>
      </c>
      <c r="AX25">
        <v>1.2145</v>
      </c>
      <c r="AY25">
        <v>1.2308</v>
      </c>
      <c r="AZ25">
        <v>1.2476</v>
      </c>
      <c r="BA25">
        <v>1.2649</v>
      </c>
      <c r="BB25">
        <v>1.2827</v>
      </c>
      <c r="BC25">
        <v>1.3009</v>
      </c>
      <c r="BD25">
        <v>1.3198</v>
      </c>
      <c r="BE25">
        <v>1.3394</v>
      </c>
      <c r="BF25">
        <v>1.3594</v>
      </c>
      <c r="BG25">
        <v>1.3802</v>
      </c>
      <c r="BH25">
        <v>1.4015</v>
      </c>
      <c r="BI25">
        <v>1.4233</v>
      </c>
      <c r="BJ25">
        <v>1.4458</v>
      </c>
      <c r="BK25">
        <v>1.469</v>
      </c>
      <c r="BL25">
        <v>1.493</v>
      </c>
      <c r="BM25">
        <v>1.5178</v>
      </c>
      <c r="BN25">
        <v>1.5434</v>
      </c>
      <c r="BO25">
        <v>1.5699</v>
      </c>
      <c r="BP25">
        <v>1.5974</v>
      </c>
      <c r="BQ25">
        <v>1.6258</v>
      </c>
      <c r="BR25">
        <v>1.6552</v>
      </c>
      <c r="BS25">
        <v>1.6857</v>
      </c>
      <c r="BT25">
        <v>1.7174</v>
      </c>
      <c r="BU25">
        <v>1.7502</v>
      </c>
      <c r="BV25">
        <v>1.7844</v>
      </c>
      <c r="BW25">
        <v>1.8199</v>
      </c>
      <c r="BX25">
        <v>1.8569</v>
      </c>
      <c r="BY25">
        <v>1.8953</v>
      </c>
      <c r="BZ25">
        <v>1.9355</v>
      </c>
      <c r="CA25">
        <v>1.9773</v>
      </c>
      <c r="CB25">
        <v>2.021</v>
      </c>
      <c r="CC25">
        <v>2.0667</v>
      </c>
      <c r="CD25">
        <v>2.1144</v>
      </c>
      <c r="CE25">
        <v>2.1645</v>
      </c>
      <c r="CF25">
        <v>2.2169</v>
      </c>
      <c r="CG25">
        <v>2.272</v>
      </c>
      <c r="CH25">
        <v>2.3569</v>
      </c>
      <c r="CI25">
        <v>2.4484</v>
      </c>
      <c r="CJ25">
        <v>2.5473</v>
      </c>
      <c r="CK25">
        <v>2.6545</v>
      </c>
      <c r="CL25">
        <v>2.7712</v>
      </c>
      <c r="CM25">
        <v>2.9595</v>
      </c>
      <c r="CN25">
        <v>3.1753</v>
      </c>
      <c r="CO25">
        <v>3.4251</v>
      </c>
      <c r="CP25">
        <v>3.7174</v>
      </c>
      <c r="CQ25">
        <v>4.0644</v>
      </c>
      <c r="CR25">
        <v>4.6897</v>
      </c>
      <c r="CS25">
        <v>5.5424</v>
      </c>
      <c r="CT25">
        <v>6.774</v>
      </c>
      <c r="CU25">
        <v>8.7095</v>
      </c>
      <c r="CV25">
        <v>12.1933</v>
      </c>
    </row>
    <row r="26" spans="1:100" ht="12.75">
      <c r="A26" t="s">
        <v>68</v>
      </c>
      <c r="B26" t="str">
        <f t="shared" si="0"/>
        <v>Hammer</v>
      </c>
      <c r="C26">
        <v>0</v>
      </c>
      <c r="D26">
        <v>86.74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1.6978</v>
      </c>
      <c r="O26">
        <v>1.4182</v>
      </c>
      <c r="P26">
        <v>1.2608</v>
      </c>
      <c r="Q26">
        <v>1.1645</v>
      </c>
      <c r="R26">
        <v>1.1027</v>
      </c>
      <c r="S26">
        <v>1.0625</v>
      </c>
      <c r="T26">
        <v>1.0326</v>
      </c>
      <c r="U26">
        <v>1.0086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1.015</v>
      </c>
      <c r="AK26">
        <v>1.0304</v>
      </c>
      <c r="AL26">
        <v>1.0464</v>
      </c>
      <c r="AM26">
        <v>1.0628</v>
      </c>
      <c r="AN26">
        <v>1.0798</v>
      </c>
      <c r="AO26">
        <v>1.0992</v>
      </c>
      <c r="AP26">
        <v>1.1194</v>
      </c>
      <c r="AQ26">
        <v>1.1403</v>
      </c>
      <c r="AR26">
        <v>1.1621</v>
      </c>
      <c r="AS26">
        <v>1.1846</v>
      </c>
      <c r="AT26">
        <v>1.208</v>
      </c>
      <c r="AU26">
        <v>1.2324</v>
      </c>
      <c r="AV26">
        <v>1.2578</v>
      </c>
      <c r="AW26">
        <v>1.2843</v>
      </c>
      <c r="AX26">
        <v>1.1656</v>
      </c>
      <c r="AY26">
        <v>1.19</v>
      </c>
      <c r="AZ26">
        <v>1.2156</v>
      </c>
      <c r="BA26">
        <v>1.2422</v>
      </c>
      <c r="BB26">
        <v>1.2701</v>
      </c>
      <c r="BC26">
        <v>1.2992</v>
      </c>
      <c r="BD26">
        <v>1.3297</v>
      </c>
      <c r="BE26">
        <v>1.3616</v>
      </c>
      <c r="BF26">
        <v>1.3952</v>
      </c>
      <c r="BG26">
        <v>1.4304</v>
      </c>
      <c r="BH26">
        <v>1.4058</v>
      </c>
      <c r="BI26">
        <v>1.4384</v>
      </c>
      <c r="BJ26">
        <v>1.4725</v>
      </c>
      <c r="BK26">
        <v>1.5083</v>
      </c>
      <c r="BL26">
        <v>1.5458</v>
      </c>
      <c r="BM26">
        <v>1.5853</v>
      </c>
      <c r="BN26">
        <v>1.6268</v>
      </c>
      <c r="BO26">
        <v>1.6706</v>
      </c>
      <c r="BP26">
        <v>1.7168</v>
      </c>
      <c r="BQ26">
        <v>1.7656</v>
      </c>
      <c r="BR26">
        <v>1.6112</v>
      </c>
      <c r="BS26">
        <v>1.6578</v>
      </c>
      <c r="BT26">
        <v>1.7072</v>
      </c>
      <c r="BU26">
        <v>1.7597</v>
      </c>
      <c r="BV26">
        <v>1.8155</v>
      </c>
      <c r="BW26">
        <v>1.8749</v>
      </c>
      <c r="BX26">
        <v>1.9384</v>
      </c>
      <c r="BY26">
        <v>2.0063</v>
      </c>
      <c r="BZ26">
        <v>2.0791</v>
      </c>
      <c r="CA26">
        <v>2.1575</v>
      </c>
      <c r="CB26">
        <v>2.2417</v>
      </c>
      <c r="CC26">
        <v>2.333</v>
      </c>
      <c r="CD26">
        <v>2.432</v>
      </c>
      <c r="CE26">
        <v>2.5399</v>
      </c>
      <c r="CF26">
        <v>2.6577</v>
      </c>
      <c r="CG26">
        <v>2.787</v>
      </c>
      <c r="CH26">
        <v>2.9295</v>
      </c>
      <c r="CI26">
        <v>3.0874</v>
      </c>
      <c r="CJ26">
        <v>3.2632</v>
      </c>
      <c r="CK26">
        <v>3.4604</v>
      </c>
      <c r="CL26">
        <v>3.6828</v>
      </c>
      <c r="CM26">
        <v>3.9358</v>
      </c>
      <c r="CN26">
        <v>4.2261</v>
      </c>
      <c r="CO26">
        <v>4.5627</v>
      </c>
      <c r="CP26">
        <v>4.9576</v>
      </c>
      <c r="CQ26">
        <v>5.4272</v>
      </c>
      <c r="CR26">
        <v>5.9952</v>
      </c>
      <c r="CS26">
        <v>6.6959</v>
      </c>
      <c r="CT26">
        <v>7.5821</v>
      </c>
      <c r="CU26">
        <v>8.7387</v>
      </c>
      <c r="CV26">
        <v>10.3117</v>
      </c>
    </row>
    <row r="27" spans="1:100" ht="12.75">
      <c r="A27" t="s">
        <v>69</v>
      </c>
      <c r="B27" t="str">
        <f t="shared" si="0"/>
        <v>Shotput</v>
      </c>
      <c r="C27">
        <v>0</v>
      </c>
      <c r="D27">
        <v>23.12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1.3528</v>
      </c>
      <c r="O27">
        <v>1.271</v>
      </c>
      <c r="P27">
        <v>1.2035</v>
      </c>
      <c r="Q27">
        <v>1.1468</v>
      </c>
      <c r="R27">
        <v>1.0994</v>
      </c>
      <c r="S27">
        <v>1.0596</v>
      </c>
      <c r="T27">
        <v>1.0185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1.0053</v>
      </c>
      <c r="AK27">
        <v>1.0107</v>
      </c>
      <c r="AL27">
        <v>1.0161</v>
      </c>
      <c r="AM27">
        <v>1.0216</v>
      </c>
      <c r="AN27">
        <v>1.0271</v>
      </c>
      <c r="AO27">
        <v>1.0432</v>
      </c>
      <c r="AP27">
        <v>1.0599</v>
      </c>
      <c r="AQ27">
        <v>1.077</v>
      </c>
      <c r="AR27">
        <v>1.0948</v>
      </c>
      <c r="AS27">
        <v>1.1131</v>
      </c>
      <c r="AT27">
        <v>1.136</v>
      </c>
      <c r="AU27">
        <v>1.1598</v>
      </c>
      <c r="AV27">
        <v>1.1846</v>
      </c>
      <c r="AW27">
        <v>1.2106</v>
      </c>
      <c r="AX27">
        <v>1.1468</v>
      </c>
      <c r="AY27">
        <v>1.1701</v>
      </c>
      <c r="AZ27">
        <v>1.1944</v>
      </c>
      <c r="BA27">
        <v>1.2198</v>
      </c>
      <c r="BB27">
        <v>1.2462</v>
      </c>
      <c r="BC27">
        <v>1.2736</v>
      </c>
      <c r="BD27">
        <v>1.3025</v>
      </c>
      <c r="BE27">
        <v>1.3325</v>
      </c>
      <c r="BF27">
        <v>1.364</v>
      </c>
      <c r="BG27">
        <v>1.397</v>
      </c>
      <c r="BH27">
        <v>1.2703</v>
      </c>
      <c r="BI27">
        <v>1.3061</v>
      </c>
      <c r="BJ27">
        <v>1.3439</v>
      </c>
      <c r="BK27">
        <v>1.3841</v>
      </c>
      <c r="BL27">
        <v>1.4266</v>
      </c>
      <c r="BM27">
        <v>1.4719</v>
      </c>
      <c r="BN27">
        <v>1.5202</v>
      </c>
      <c r="BO27">
        <v>1.5719</v>
      </c>
      <c r="BP27">
        <v>1.6271</v>
      </c>
      <c r="BQ27">
        <v>1.6864</v>
      </c>
      <c r="BR27">
        <v>1.3017</v>
      </c>
      <c r="BS27">
        <v>1.3377</v>
      </c>
      <c r="BT27">
        <v>1.3758</v>
      </c>
      <c r="BU27">
        <v>1.4161</v>
      </c>
      <c r="BV27">
        <v>1.4589</v>
      </c>
      <c r="BW27">
        <v>1.5043</v>
      </c>
      <c r="BX27">
        <v>1.5526</v>
      </c>
      <c r="BY27">
        <v>1.604</v>
      </c>
      <c r="BZ27">
        <v>1.659</v>
      </c>
      <c r="CA27">
        <v>1.718</v>
      </c>
      <c r="CB27">
        <v>1.7816</v>
      </c>
      <c r="CC27">
        <v>1.8498</v>
      </c>
      <c r="CD27">
        <v>1.9234</v>
      </c>
      <c r="CE27">
        <v>2.0032</v>
      </c>
      <c r="CF27">
        <v>2.0898</v>
      </c>
      <c r="CG27">
        <v>2.1843</v>
      </c>
      <c r="CH27">
        <v>2.2877</v>
      </c>
      <c r="CI27">
        <v>2.4014</v>
      </c>
      <c r="CJ27">
        <v>2.527</v>
      </c>
      <c r="CK27">
        <v>2.6665</v>
      </c>
      <c r="CL27">
        <v>2.8222</v>
      </c>
      <c r="CM27">
        <v>2.9972</v>
      </c>
      <c r="CN27">
        <v>3.1954</v>
      </c>
      <c r="CO27">
        <v>3.4217</v>
      </c>
      <c r="CP27">
        <v>3.6824</v>
      </c>
      <c r="CQ27">
        <v>3.9862</v>
      </c>
      <c r="CR27">
        <v>4.3446</v>
      </c>
      <c r="CS27">
        <v>4.7738</v>
      </c>
      <c r="CT27">
        <v>5.2972</v>
      </c>
      <c r="CU27">
        <v>5.9494</v>
      </c>
      <c r="CV27">
        <v>6.7847</v>
      </c>
    </row>
    <row r="28" spans="1:100" ht="12.75">
      <c r="A28" t="s">
        <v>70</v>
      </c>
      <c r="B28" t="str">
        <f t="shared" si="0"/>
        <v>Discus</v>
      </c>
      <c r="C28">
        <v>0</v>
      </c>
      <c r="D28">
        <v>74.08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1.4911</v>
      </c>
      <c r="O28">
        <v>1.362</v>
      </c>
      <c r="P28">
        <v>1.2681</v>
      </c>
      <c r="Q28">
        <v>1.1979</v>
      </c>
      <c r="R28">
        <v>1.1448</v>
      </c>
      <c r="S28">
        <v>1.1044</v>
      </c>
      <c r="T28">
        <v>1.0583</v>
      </c>
      <c r="U28">
        <v>1.0289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1.0096</v>
      </c>
      <c r="AP28">
        <v>1.0194</v>
      </c>
      <c r="AQ28">
        <v>1.0293</v>
      </c>
      <c r="AR28">
        <v>1.0396</v>
      </c>
      <c r="AS28">
        <v>1.0499</v>
      </c>
      <c r="AT28">
        <v>1.0701</v>
      </c>
      <c r="AU28">
        <v>1.091</v>
      </c>
      <c r="AV28">
        <v>1.1128</v>
      </c>
      <c r="AW28">
        <v>1.1355</v>
      </c>
      <c r="AX28">
        <v>1</v>
      </c>
      <c r="AY28">
        <v>1.0183</v>
      </c>
      <c r="AZ28">
        <v>1.0371</v>
      </c>
      <c r="BA28">
        <v>1.0568</v>
      </c>
      <c r="BB28">
        <v>1.0772</v>
      </c>
      <c r="BC28">
        <v>1.0984</v>
      </c>
      <c r="BD28">
        <v>1.126</v>
      </c>
      <c r="BE28">
        <v>1.1549</v>
      </c>
      <c r="BF28">
        <v>1.1854</v>
      </c>
      <c r="BG28">
        <v>1.2176</v>
      </c>
      <c r="BH28">
        <v>1.1232</v>
      </c>
      <c r="BI28">
        <v>1.1467</v>
      </c>
      <c r="BJ28">
        <v>1.1712</v>
      </c>
      <c r="BK28">
        <v>1.1968</v>
      </c>
      <c r="BL28">
        <v>1.2235</v>
      </c>
      <c r="BM28">
        <v>1.2514</v>
      </c>
      <c r="BN28">
        <v>1.2806</v>
      </c>
      <c r="BO28">
        <v>1.3112</v>
      </c>
      <c r="BP28">
        <v>1.3432</v>
      </c>
      <c r="BQ28">
        <v>1.377</v>
      </c>
      <c r="BR28">
        <v>1.4127</v>
      </c>
      <c r="BS28">
        <v>1.45</v>
      </c>
      <c r="BT28">
        <v>1.4893</v>
      </c>
      <c r="BU28">
        <v>1.5309</v>
      </c>
      <c r="BV28">
        <v>1.5748</v>
      </c>
      <c r="BW28">
        <v>1.6217</v>
      </c>
      <c r="BX28">
        <v>1.6711</v>
      </c>
      <c r="BY28">
        <v>1.7236</v>
      </c>
      <c r="BZ28">
        <v>1.7795</v>
      </c>
      <c r="CA28">
        <v>1.8391</v>
      </c>
      <c r="CB28">
        <v>1.9033</v>
      </c>
      <c r="CC28">
        <v>1.9718</v>
      </c>
      <c r="CD28">
        <v>2.0454</v>
      </c>
      <c r="CE28">
        <v>2.1247</v>
      </c>
      <c r="CF28">
        <v>2.2105</v>
      </c>
      <c r="CG28">
        <v>2.3034</v>
      </c>
      <c r="CH28">
        <v>2.4045</v>
      </c>
      <c r="CI28">
        <v>2.5148</v>
      </c>
      <c r="CJ28">
        <v>2.6357</v>
      </c>
      <c r="CK28">
        <v>2.7689</v>
      </c>
      <c r="CL28">
        <v>2.9162</v>
      </c>
      <c r="CM28">
        <v>3.0801</v>
      </c>
      <c r="CN28">
        <v>3.2636</v>
      </c>
      <c r="CO28">
        <v>3.4702</v>
      </c>
      <c r="CP28">
        <v>3.7049</v>
      </c>
      <c r="CQ28">
        <v>3.9735</v>
      </c>
      <c r="CR28">
        <v>4.2841</v>
      </c>
      <c r="CS28">
        <v>4.6474</v>
      </c>
      <c r="CT28">
        <v>5.0781</v>
      </c>
      <c r="CU28">
        <v>5.5967</v>
      </c>
      <c r="CV28">
        <v>6.2333</v>
      </c>
    </row>
    <row r="29" spans="1:100" ht="12.75">
      <c r="A29" t="s">
        <v>71</v>
      </c>
      <c r="B29" t="str">
        <f t="shared" si="0"/>
        <v>Javelin</v>
      </c>
      <c r="C29">
        <v>0</v>
      </c>
      <c r="D29">
        <v>98.48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1.4743</v>
      </c>
      <c r="O29">
        <v>1.3339</v>
      </c>
      <c r="P29">
        <v>1.2316</v>
      </c>
      <c r="Q29">
        <v>1.1555</v>
      </c>
      <c r="R29">
        <v>1.0982</v>
      </c>
      <c r="S29">
        <v>1.0548</v>
      </c>
      <c r="T29">
        <v>1.0258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1.0084</v>
      </c>
      <c r="AF29">
        <v>1.0169</v>
      </c>
      <c r="AG29">
        <v>1.0256</v>
      </c>
      <c r="AH29">
        <v>1.0344</v>
      </c>
      <c r="AI29">
        <v>1.0434</v>
      </c>
      <c r="AJ29">
        <v>1.0594</v>
      </c>
      <c r="AK29">
        <v>1.0758</v>
      </c>
      <c r="AL29">
        <v>1.0928</v>
      </c>
      <c r="AM29">
        <v>1.1102</v>
      </c>
      <c r="AN29">
        <v>1.1283</v>
      </c>
      <c r="AO29">
        <v>1.147</v>
      </c>
      <c r="AP29">
        <v>1.1663</v>
      </c>
      <c r="AQ29">
        <v>1.1862</v>
      </c>
      <c r="AR29">
        <v>1.2069</v>
      </c>
      <c r="AS29">
        <v>1.2283</v>
      </c>
      <c r="AT29">
        <v>1.2505</v>
      </c>
      <c r="AU29">
        <v>1.2735</v>
      </c>
      <c r="AV29">
        <v>1.2973</v>
      </c>
      <c r="AW29">
        <v>1.322</v>
      </c>
      <c r="AX29">
        <v>1.279</v>
      </c>
      <c r="AY29">
        <v>1.3025</v>
      </c>
      <c r="AZ29">
        <v>1.3269</v>
      </c>
      <c r="BA29">
        <v>1.3522</v>
      </c>
      <c r="BB29">
        <v>1.3785</v>
      </c>
      <c r="BC29">
        <v>1.4059</v>
      </c>
      <c r="BD29">
        <v>1.4344</v>
      </c>
      <c r="BE29">
        <v>1.464</v>
      </c>
      <c r="BF29">
        <v>1.4949</v>
      </c>
      <c r="BG29">
        <v>1.5271</v>
      </c>
      <c r="BH29">
        <v>1.4804</v>
      </c>
      <c r="BI29">
        <v>1.5114</v>
      </c>
      <c r="BJ29">
        <v>1.5437</v>
      </c>
      <c r="BK29">
        <v>1.5775</v>
      </c>
      <c r="BL29">
        <v>1.6128</v>
      </c>
      <c r="BM29">
        <v>1.6496</v>
      </c>
      <c r="BN29">
        <v>1.6881</v>
      </c>
      <c r="BO29">
        <v>1.7286</v>
      </c>
      <c r="BP29">
        <v>1.771</v>
      </c>
      <c r="BQ29">
        <v>1.8155</v>
      </c>
      <c r="BR29">
        <v>1.7461</v>
      </c>
      <c r="BS29">
        <v>1.7932</v>
      </c>
      <c r="BT29">
        <v>1.8428</v>
      </c>
      <c r="BU29">
        <v>1.8953</v>
      </c>
      <c r="BV29">
        <v>1.9509</v>
      </c>
      <c r="BW29">
        <v>2.0098</v>
      </c>
      <c r="BX29">
        <v>2.0724</v>
      </c>
      <c r="BY29">
        <v>2.139</v>
      </c>
      <c r="BZ29">
        <v>2.2101</v>
      </c>
      <c r="CA29">
        <v>2.286</v>
      </c>
      <c r="CB29">
        <v>2.0612</v>
      </c>
      <c r="CC29">
        <v>2.1526</v>
      </c>
      <c r="CD29">
        <v>2.2524</v>
      </c>
      <c r="CE29">
        <v>2.362</v>
      </c>
      <c r="CF29">
        <v>2.4827</v>
      </c>
      <c r="CG29">
        <v>2.6164</v>
      </c>
      <c r="CH29">
        <v>2.7654</v>
      </c>
      <c r="CI29">
        <v>2.9324</v>
      </c>
      <c r="CJ29">
        <v>3.1208</v>
      </c>
      <c r="CK29">
        <v>3.3352</v>
      </c>
      <c r="CL29">
        <v>3.5811</v>
      </c>
      <c r="CM29">
        <v>3.8662</v>
      </c>
      <c r="CN29">
        <v>4.2006</v>
      </c>
      <c r="CO29">
        <v>4.5983</v>
      </c>
      <c r="CP29">
        <v>5.0792</v>
      </c>
      <c r="CQ29">
        <v>5.6724</v>
      </c>
      <c r="CR29">
        <v>6.4226</v>
      </c>
      <c r="CS29">
        <v>7.4014</v>
      </c>
      <c r="CT29">
        <v>8.7322</v>
      </c>
      <c r="CU29">
        <v>10.6465</v>
      </c>
      <c r="CV29">
        <v>13.6357</v>
      </c>
    </row>
    <row r="30" spans="1:100" ht="12.75">
      <c r="A30" t="s">
        <v>72</v>
      </c>
      <c r="B30" t="str">
        <f t="shared" si="0"/>
        <v>Weight</v>
      </c>
      <c r="C30">
        <v>0</v>
      </c>
      <c r="D30">
        <v>25.86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1.3107</v>
      </c>
      <c r="O30">
        <v>1.2181</v>
      </c>
      <c r="P30">
        <v>1.1534</v>
      </c>
      <c r="Q30">
        <v>1.1075</v>
      </c>
      <c r="R30">
        <v>1.0744</v>
      </c>
      <c r="S30">
        <v>1.0508</v>
      </c>
      <c r="T30">
        <v>1.0262</v>
      </c>
      <c r="U30">
        <v>1.0102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1.0049</v>
      </c>
      <c r="AF30">
        <v>1.0099</v>
      </c>
      <c r="AG30">
        <v>1.015</v>
      </c>
      <c r="AH30">
        <v>1.0201</v>
      </c>
      <c r="AI30">
        <v>1.0252</v>
      </c>
      <c r="AJ30">
        <v>1.0383</v>
      </c>
      <c r="AK30">
        <v>1.0518</v>
      </c>
      <c r="AL30">
        <v>1.0656</v>
      </c>
      <c r="AM30">
        <v>1.0797</v>
      </c>
      <c r="AN30">
        <v>1.0943</v>
      </c>
      <c r="AO30">
        <v>1.1093</v>
      </c>
      <c r="AP30">
        <v>1.1246</v>
      </c>
      <c r="AQ30">
        <v>1.1404</v>
      </c>
      <c r="AR30">
        <v>1.1567</v>
      </c>
      <c r="AS30">
        <v>1.1734</v>
      </c>
      <c r="AT30">
        <v>1.1906</v>
      </c>
      <c r="AU30">
        <v>1.2082</v>
      </c>
      <c r="AV30">
        <v>1.2264</v>
      </c>
      <c r="AW30">
        <v>1.2452</v>
      </c>
      <c r="AX30">
        <v>1.1123</v>
      </c>
      <c r="AY30">
        <v>1.1306</v>
      </c>
      <c r="AZ30">
        <v>1.1496</v>
      </c>
      <c r="BA30">
        <v>1.1692</v>
      </c>
      <c r="BB30">
        <v>1.1895</v>
      </c>
      <c r="BC30">
        <v>1.2105</v>
      </c>
      <c r="BD30">
        <v>1.2324</v>
      </c>
      <c r="BE30">
        <v>1.255</v>
      </c>
      <c r="BF30">
        <v>1.2785</v>
      </c>
      <c r="BG30">
        <v>1.3029</v>
      </c>
      <c r="BH30">
        <v>1.1392</v>
      </c>
      <c r="BI30">
        <v>1.1617</v>
      </c>
      <c r="BJ30">
        <v>1.1852</v>
      </c>
      <c r="BK30">
        <v>1.2096</v>
      </c>
      <c r="BL30">
        <v>1.235</v>
      </c>
      <c r="BM30">
        <v>1.2615</v>
      </c>
      <c r="BN30">
        <v>1.2892</v>
      </c>
      <c r="BO30">
        <v>1.3181</v>
      </c>
      <c r="BP30">
        <v>1.3483</v>
      </c>
      <c r="BQ30">
        <v>1.3799</v>
      </c>
      <c r="BR30">
        <v>1.2943</v>
      </c>
      <c r="BS30">
        <v>1.3266</v>
      </c>
      <c r="BT30">
        <v>1.3605</v>
      </c>
      <c r="BU30">
        <v>1.3962</v>
      </c>
      <c r="BV30">
        <v>1.4338</v>
      </c>
      <c r="BW30">
        <v>1.4735</v>
      </c>
      <c r="BX30">
        <v>1.5155</v>
      </c>
      <c r="BY30">
        <v>1.5599</v>
      </c>
      <c r="BZ30">
        <v>1.607</v>
      </c>
      <c r="CA30">
        <v>1.6571</v>
      </c>
      <c r="CB30">
        <v>1.573</v>
      </c>
      <c r="CC30">
        <v>1.6238</v>
      </c>
      <c r="CD30">
        <v>1.678</v>
      </c>
      <c r="CE30">
        <v>1.736</v>
      </c>
      <c r="CF30">
        <v>1.7981</v>
      </c>
      <c r="CG30">
        <v>1.8648</v>
      </c>
      <c r="CH30">
        <v>1.9366</v>
      </c>
      <c r="CI30">
        <v>2.0143</v>
      </c>
      <c r="CJ30">
        <v>2.0983</v>
      </c>
      <c r="CK30">
        <v>2.1898</v>
      </c>
      <c r="CL30">
        <v>2.2895</v>
      </c>
      <c r="CM30">
        <v>2.3988</v>
      </c>
      <c r="CN30">
        <v>2.519</v>
      </c>
      <c r="CO30">
        <v>2.6519</v>
      </c>
      <c r="CP30">
        <v>2.7996</v>
      </c>
      <c r="CQ30">
        <v>2.9647</v>
      </c>
      <c r="CR30">
        <v>3.1505</v>
      </c>
      <c r="CS30">
        <v>3.3612</v>
      </c>
      <c r="CT30">
        <v>3.6022</v>
      </c>
      <c r="CU30">
        <v>3.8803</v>
      </c>
      <c r="CV30">
        <v>4.2049</v>
      </c>
    </row>
    <row r="31" spans="1:100" ht="12.75">
      <c r="A31" t="s">
        <v>0</v>
      </c>
      <c r="B31" t="str">
        <f t="shared" si="0"/>
        <v>50m</v>
      </c>
      <c r="C31">
        <v>0.05</v>
      </c>
      <c r="D31">
        <v>5.54</v>
      </c>
      <c r="E31">
        <v>0.5197</v>
      </c>
      <c r="F31">
        <v>0.6346</v>
      </c>
      <c r="G31">
        <v>0.7066</v>
      </c>
      <c r="H31">
        <v>0.7579</v>
      </c>
      <c r="I31">
        <v>0.796</v>
      </c>
      <c r="J31">
        <v>0.8269</v>
      </c>
      <c r="K31">
        <v>0.8523</v>
      </c>
      <c r="L31">
        <v>0.8738</v>
      </c>
      <c r="M31">
        <v>0.8921</v>
      </c>
      <c r="N31">
        <v>0.9067</v>
      </c>
      <c r="O31">
        <v>0.9218</v>
      </c>
      <c r="P31">
        <v>0.9327</v>
      </c>
      <c r="Q31">
        <v>0.9438</v>
      </c>
      <c r="R31">
        <v>0.9552</v>
      </c>
      <c r="S31">
        <v>0.9635</v>
      </c>
      <c r="T31">
        <v>0.9719</v>
      </c>
      <c r="U31">
        <v>0.9805</v>
      </c>
      <c r="V31">
        <v>0.9875</v>
      </c>
      <c r="W31">
        <v>0.9964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0.9982</v>
      </c>
      <c r="AI31">
        <v>0.9893</v>
      </c>
      <c r="AJ31">
        <v>0.9823</v>
      </c>
      <c r="AK31">
        <v>0.9736</v>
      </c>
      <c r="AL31">
        <v>0.9668</v>
      </c>
      <c r="AM31">
        <v>0.9585</v>
      </c>
      <c r="AN31">
        <v>0.9519</v>
      </c>
      <c r="AO31">
        <v>0.9454</v>
      </c>
      <c r="AP31">
        <v>0.9374</v>
      </c>
      <c r="AQ31">
        <v>0.9311</v>
      </c>
      <c r="AR31">
        <v>0.9233</v>
      </c>
      <c r="AS31">
        <v>0.9172</v>
      </c>
      <c r="AT31">
        <v>0.9097</v>
      </c>
      <c r="AU31">
        <v>0.9038</v>
      </c>
      <c r="AV31">
        <v>0.8979</v>
      </c>
      <c r="AW31">
        <v>0.8907</v>
      </c>
      <c r="AX31">
        <v>0.885</v>
      </c>
      <c r="AY31">
        <v>0.878</v>
      </c>
      <c r="AZ31">
        <v>0.8724</v>
      </c>
      <c r="BA31">
        <v>0.867</v>
      </c>
      <c r="BB31">
        <v>0.8602</v>
      </c>
      <c r="BC31">
        <v>0.8549</v>
      </c>
      <c r="BD31">
        <v>0.8484</v>
      </c>
      <c r="BE31">
        <v>0.8432</v>
      </c>
      <c r="BF31">
        <v>0.8381</v>
      </c>
      <c r="BG31">
        <v>0.8318</v>
      </c>
      <c r="BH31">
        <v>0.8256</v>
      </c>
      <c r="BI31">
        <v>0.8207</v>
      </c>
      <c r="BJ31">
        <v>0.8159</v>
      </c>
      <c r="BK31">
        <v>0.8099</v>
      </c>
      <c r="BL31">
        <v>0.8052</v>
      </c>
      <c r="BM31">
        <v>0.7994</v>
      </c>
      <c r="BN31">
        <v>0.7948</v>
      </c>
      <c r="BO31">
        <v>0.7903</v>
      </c>
      <c r="BP31">
        <v>0.7847</v>
      </c>
      <c r="BQ31">
        <v>0.7803</v>
      </c>
      <c r="BR31">
        <v>0.7748</v>
      </c>
      <c r="BS31">
        <v>0.7694</v>
      </c>
      <c r="BT31">
        <v>0.7641</v>
      </c>
      <c r="BU31">
        <v>0.7589</v>
      </c>
      <c r="BV31">
        <v>0.7527</v>
      </c>
      <c r="BW31">
        <v>0.7476</v>
      </c>
      <c r="BX31">
        <v>0.7397</v>
      </c>
      <c r="BY31">
        <v>0.7328</v>
      </c>
      <c r="BZ31">
        <v>0.7251</v>
      </c>
      <c r="CA31">
        <v>0.7176</v>
      </c>
      <c r="CB31">
        <v>0.7103</v>
      </c>
      <c r="CC31">
        <v>0.7013</v>
      </c>
      <c r="CD31">
        <v>0.6925</v>
      </c>
      <c r="CE31">
        <v>0.6831</v>
      </c>
      <c r="CF31">
        <v>0.6748</v>
      </c>
      <c r="CG31">
        <v>0.6659</v>
      </c>
      <c r="CH31">
        <v>0.6464</v>
      </c>
      <c r="CI31">
        <v>0.6274</v>
      </c>
      <c r="CJ31">
        <v>0.6088</v>
      </c>
      <c r="CK31">
        <v>0.5894</v>
      </c>
      <c r="CL31">
        <v>0.5705</v>
      </c>
      <c r="CM31">
        <v>0.5405</v>
      </c>
      <c r="CN31">
        <v>0.5106</v>
      </c>
      <c r="CO31">
        <v>0.4805</v>
      </c>
      <c r="CP31">
        <v>0.4504</v>
      </c>
      <c r="CQ31">
        <v>0.4203</v>
      </c>
      <c r="CR31">
        <v>0.3847</v>
      </c>
      <c r="CS31">
        <v>0.3489</v>
      </c>
      <c r="CT31">
        <v>0.3132</v>
      </c>
      <c r="CU31">
        <v>0.2774</v>
      </c>
      <c r="CV31">
        <v>0.2417</v>
      </c>
    </row>
    <row r="32" spans="1:100" ht="12.75">
      <c r="A32" t="s">
        <v>1</v>
      </c>
      <c r="B32" t="str">
        <f t="shared" si="0"/>
        <v>55m</v>
      </c>
      <c r="C32">
        <v>0.055</v>
      </c>
      <c r="D32">
        <v>5.97</v>
      </c>
      <c r="E32">
        <v>0.5255</v>
      </c>
      <c r="F32">
        <v>0.6399</v>
      </c>
      <c r="G32">
        <v>0.7124</v>
      </c>
      <c r="H32">
        <v>0.7634</v>
      </c>
      <c r="I32">
        <v>0.8024</v>
      </c>
      <c r="J32">
        <v>0.8338</v>
      </c>
      <c r="K32">
        <v>0.859</v>
      </c>
      <c r="L32">
        <v>0.8805</v>
      </c>
      <c r="M32">
        <v>0.8991</v>
      </c>
      <c r="N32">
        <v>0.9142</v>
      </c>
      <c r="O32">
        <v>0.9285</v>
      </c>
      <c r="P32">
        <v>0.9402</v>
      </c>
      <c r="Q32">
        <v>0.9522</v>
      </c>
      <c r="R32">
        <v>0.9614</v>
      </c>
      <c r="S32">
        <v>0.9707</v>
      </c>
      <c r="T32">
        <v>0.9787</v>
      </c>
      <c r="U32">
        <v>0.9868</v>
      </c>
      <c r="V32">
        <v>0.9933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0.9983</v>
      </c>
      <c r="AI32">
        <v>0.99</v>
      </c>
      <c r="AJ32">
        <v>0.9819</v>
      </c>
      <c r="AK32">
        <v>0.9739</v>
      </c>
      <c r="AL32">
        <v>0.966</v>
      </c>
      <c r="AM32">
        <v>0.9598</v>
      </c>
      <c r="AN32">
        <v>0.9522</v>
      </c>
      <c r="AO32">
        <v>0.9446</v>
      </c>
      <c r="AP32">
        <v>0.9372</v>
      </c>
      <c r="AQ32">
        <v>0.9314</v>
      </c>
      <c r="AR32">
        <v>0.9241</v>
      </c>
      <c r="AS32">
        <v>0.9171</v>
      </c>
      <c r="AT32">
        <v>0.9101</v>
      </c>
      <c r="AU32">
        <v>0.9045</v>
      </c>
      <c r="AV32">
        <v>0.8977</v>
      </c>
      <c r="AW32">
        <v>0.891</v>
      </c>
      <c r="AX32">
        <v>0.8844</v>
      </c>
      <c r="AY32">
        <v>0.8792</v>
      </c>
      <c r="AZ32">
        <v>0.8728</v>
      </c>
      <c r="BA32">
        <v>0.8665</v>
      </c>
      <c r="BB32">
        <v>0.8602</v>
      </c>
      <c r="BC32">
        <v>0.8541</v>
      </c>
      <c r="BD32">
        <v>0.8492</v>
      </c>
      <c r="BE32">
        <v>0.8432</v>
      </c>
      <c r="BF32">
        <v>0.8373</v>
      </c>
      <c r="BG32">
        <v>0.8315</v>
      </c>
      <c r="BH32">
        <v>0.8257</v>
      </c>
      <c r="BI32">
        <v>0.8212</v>
      </c>
      <c r="BJ32">
        <v>0.8156</v>
      </c>
      <c r="BK32">
        <v>0.81</v>
      </c>
      <c r="BL32">
        <v>0.8046</v>
      </c>
      <c r="BM32">
        <v>0.8003</v>
      </c>
      <c r="BN32">
        <v>0.7949</v>
      </c>
      <c r="BO32">
        <v>0.7897</v>
      </c>
      <c r="BP32">
        <v>0.7845</v>
      </c>
      <c r="BQ32">
        <v>0.7804</v>
      </c>
      <c r="BR32">
        <v>0.7753</v>
      </c>
      <c r="BS32">
        <v>0.7693</v>
      </c>
      <c r="BT32">
        <v>0.7644</v>
      </c>
      <c r="BU32">
        <v>0.7586</v>
      </c>
      <c r="BV32">
        <v>0.7528</v>
      </c>
      <c r="BW32">
        <v>0.7472</v>
      </c>
      <c r="BX32">
        <v>0.7398</v>
      </c>
      <c r="BY32">
        <v>0.7325</v>
      </c>
      <c r="BZ32">
        <v>0.7254</v>
      </c>
      <c r="CA32">
        <v>0.7175</v>
      </c>
      <c r="CB32">
        <v>0.7099</v>
      </c>
      <c r="CC32">
        <v>0.7007</v>
      </c>
      <c r="CD32">
        <v>0.6926</v>
      </c>
      <c r="CE32">
        <v>0.6831</v>
      </c>
      <c r="CF32">
        <v>0.6746</v>
      </c>
      <c r="CG32">
        <v>0.6656</v>
      </c>
      <c r="CH32">
        <v>0.6468</v>
      </c>
      <c r="CI32">
        <v>0.6278</v>
      </c>
      <c r="CJ32">
        <v>0.6086</v>
      </c>
      <c r="CK32">
        <v>0.5893</v>
      </c>
      <c r="CL32">
        <v>0.5707</v>
      </c>
      <c r="CM32">
        <v>0.5403</v>
      </c>
      <c r="CN32">
        <v>0.5107</v>
      </c>
      <c r="CO32">
        <v>0.4803</v>
      </c>
      <c r="CP32">
        <v>0.4506</v>
      </c>
      <c r="CQ32">
        <v>0.4204</v>
      </c>
      <c r="CR32">
        <v>0.3847</v>
      </c>
      <c r="CS32">
        <v>0.3489</v>
      </c>
      <c r="CT32">
        <v>0.3132</v>
      </c>
      <c r="CU32">
        <v>0.2774</v>
      </c>
      <c r="CV32">
        <v>0.2417</v>
      </c>
    </row>
    <row r="33" spans="1:100" ht="12.75">
      <c r="A33" t="s">
        <v>2</v>
      </c>
      <c r="B33" t="str">
        <f t="shared" si="0"/>
        <v>60m</v>
      </c>
      <c r="C33">
        <v>0.06</v>
      </c>
      <c r="D33">
        <v>6.39</v>
      </c>
      <c r="E33">
        <v>0.5294</v>
      </c>
      <c r="F33">
        <v>0.6442</v>
      </c>
      <c r="G33">
        <v>0.7164</v>
      </c>
      <c r="H33">
        <v>0.768</v>
      </c>
      <c r="I33">
        <v>0.8068</v>
      </c>
      <c r="J33">
        <v>0.8386</v>
      </c>
      <c r="K33">
        <v>0.8635</v>
      </c>
      <c r="L33">
        <v>0.885</v>
      </c>
      <c r="M33">
        <v>0.9038</v>
      </c>
      <c r="N33">
        <v>0.9194</v>
      </c>
      <c r="O33">
        <v>0.9328</v>
      </c>
      <c r="P33">
        <v>0.9453</v>
      </c>
      <c r="Q33">
        <v>0.9552</v>
      </c>
      <c r="R33">
        <v>0.9653</v>
      </c>
      <c r="S33">
        <v>0.9741</v>
      </c>
      <c r="T33">
        <v>0.9816</v>
      </c>
      <c r="U33">
        <v>0.9892</v>
      </c>
      <c r="V33">
        <v>0.9953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0.9976</v>
      </c>
      <c r="AI33">
        <v>0.9893</v>
      </c>
      <c r="AJ33">
        <v>0.9818</v>
      </c>
      <c r="AK33">
        <v>0.9743</v>
      </c>
      <c r="AL33">
        <v>0.9667</v>
      </c>
      <c r="AM33">
        <v>0.9592</v>
      </c>
      <c r="AN33">
        <v>0.9517</v>
      </c>
      <c r="AO33">
        <v>0.9447</v>
      </c>
      <c r="AP33">
        <v>0.9378</v>
      </c>
      <c r="AQ33">
        <v>0.9308</v>
      </c>
      <c r="AR33">
        <v>0.9239</v>
      </c>
      <c r="AS33">
        <v>0.9169</v>
      </c>
      <c r="AT33">
        <v>0.9104</v>
      </c>
      <c r="AU33">
        <v>0.904</v>
      </c>
      <c r="AV33">
        <v>0.8975</v>
      </c>
      <c r="AW33">
        <v>0.8911</v>
      </c>
      <c r="AX33">
        <v>0.8846</v>
      </c>
      <c r="AY33">
        <v>0.8786</v>
      </c>
      <c r="AZ33">
        <v>0.8725</v>
      </c>
      <c r="BA33">
        <v>0.8665</v>
      </c>
      <c r="BB33">
        <v>0.8604</v>
      </c>
      <c r="BC33">
        <v>0.8544</v>
      </c>
      <c r="BD33">
        <v>0.8488</v>
      </c>
      <c r="BE33">
        <v>0.8431</v>
      </c>
      <c r="BF33">
        <v>0.8375</v>
      </c>
      <c r="BG33">
        <v>0.8318</v>
      </c>
      <c r="BH33">
        <v>0.8262</v>
      </c>
      <c r="BI33">
        <v>0.8209</v>
      </c>
      <c r="BJ33">
        <v>0.8156</v>
      </c>
      <c r="BK33">
        <v>0.8104</v>
      </c>
      <c r="BL33">
        <v>0.8051</v>
      </c>
      <c r="BM33">
        <v>0.7998</v>
      </c>
      <c r="BN33">
        <v>0.7949</v>
      </c>
      <c r="BO33">
        <v>0.7899</v>
      </c>
      <c r="BP33">
        <v>0.785</v>
      </c>
      <c r="BQ33">
        <v>0.78</v>
      </c>
      <c r="BR33">
        <v>0.7751</v>
      </c>
      <c r="BS33">
        <v>0.7696</v>
      </c>
      <c r="BT33">
        <v>0.764</v>
      </c>
      <c r="BU33">
        <v>0.7585</v>
      </c>
      <c r="BV33">
        <v>0.7529</v>
      </c>
      <c r="BW33">
        <v>0.7474</v>
      </c>
      <c r="BX33">
        <v>0.7399</v>
      </c>
      <c r="BY33">
        <v>0.7324</v>
      </c>
      <c r="BZ33">
        <v>0.725</v>
      </c>
      <c r="CA33">
        <v>0.7175</v>
      </c>
      <c r="CB33">
        <v>0.71</v>
      </c>
      <c r="CC33">
        <v>0.7011</v>
      </c>
      <c r="CD33">
        <v>0.6922</v>
      </c>
      <c r="CE33">
        <v>0.6834</v>
      </c>
      <c r="CF33">
        <v>0.6745</v>
      </c>
      <c r="CG33">
        <v>0.6656</v>
      </c>
      <c r="CH33">
        <v>0.6466</v>
      </c>
      <c r="CI33">
        <v>0.6276</v>
      </c>
      <c r="CJ33">
        <v>0.6085</v>
      </c>
      <c r="CK33">
        <v>0.5895</v>
      </c>
      <c r="CL33">
        <v>0.5705</v>
      </c>
      <c r="CM33">
        <v>0.5405</v>
      </c>
      <c r="CN33">
        <v>0.5105</v>
      </c>
      <c r="CO33">
        <v>0.4804</v>
      </c>
      <c r="CP33">
        <v>0.4504</v>
      </c>
      <c r="CQ33">
        <v>0.4204</v>
      </c>
      <c r="CR33">
        <v>0.3847</v>
      </c>
      <c r="CS33">
        <v>0.3489</v>
      </c>
      <c r="CT33">
        <v>0.3132</v>
      </c>
      <c r="CU33">
        <v>0.2774</v>
      </c>
      <c r="CV33">
        <v>0.2417</v>
      </c>
    </row>
    <row r="34" spans="1:100" ht="12.75">
      <c r="A34" t="s">
        <v>3</v>
      </c>
      <c r="B34" t="str">
        <f t="shared" si="0"/>
        <v>100m</v>
      </c>
      <c r="C34">
        <v>0.1</v>
      </c>
      <c r="D34">
        <v>9.79</v>
      </c>
      <c r="E34">
        <v>0.5344</v>
      </c>
      <c r="F34">
        <v>0.6441</v>
      </c>
      <c r="G34">
        <v>0.7156</v>
      </c>
      <c r="H34">
        <v>0.7678</v>
      </c>
      <c r="I34">
        <v>0.8078</v>
      </c>
      <c r="J34">
        <v>0.8403</v>
      </c>
      <c r="K34">
        <v>0.8671</v>
      </c>
      <c r="L34">
        <v>0.89</v>
      </c>
      <c r="M34">
        <v>0.909</v>
      </c>
      <c r="N34">
        <v>0.9253</v>
      </c>
      <c r="O34">
        <v>0.9395</v>
      </c>
      <c r="P34">
        <v>0.9523</v>
      </c>
      <c r="Q34">
        <v>0.9636</v>
      </c>
      <c r="R34">
        <v>0.9732</v>
      </c>
      <c r="S34">
        <v>0.9819</v>
      </c>
      <c r="T34">
        <v>0.9899</v>
      </c>
      <c r="U34">
        <v>0.9959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0.9968</v>
      </c>
      <c r="AI34">
        <v>0.9893</v>
      </c>
      <c r="AJ34">
        <v>0.9823</v>
      </c>
      <c r="AK34">
        <v>0.9754</v>
      </c>
      <c r="AL34">
        <v>0.9684</v>
      </c>
      <c r="AM34">
        <v>0.9615</v>
      </c>
      <c r="AN34">
        <v>0.9545</v>
      </c>
      <c r="AO34">
        <v>0.948</v>
      </c>
      <c r="AP34">
        <v>0.9415</v>
      </c>
      <c r="AQ34">
        <v>0.935</v>
      </c>
      <c r="AR34">
        <v>0.9285</v>
      </c>
      <c r="AS34">
        <v>0.922</v>
      </c>
      <c r="AT34">
        <v>0.9159</v>
      </c>
      <c r="AU34">
        <v>0.9099</v>
      </c>
      <c r="AV34">
        <v>0.9038</v>
      </c>
      <c r="AW34">
        <v>0.8978</v>
      </c>
      <c r="AX34">
        <v>0.8917</v>
      </c>
      <c r="AY34">
        <v>0.886</v>
      </c>
      <c r="AZ34">
        <v>0.8803</v>
      </c>
      <c r="BA34">
        <v>0.8747</v>
      </c>
      <c r="BB34">
        <v>0.869</v>
      </c>
      <c r="BC34">
        <v>0.8633</v>
      </c>
      <c r="BD34">
        <v>0.858</v>
      </c>
      <c r="BE34">
        <v>0.8527</v>
      </c>
      <c r="BF34">
        <v>0.8473</v>
      </c>
      <c r="BG34">
        <v>0.842</v>
      </c>
      <c r="BH34">
        <v>0.8367</v>
      </c>
      <c r="BI34">
        <v>0.8317</v>
      </c>
      <c r="BJ34">
        <v>0.8267</v>
      </c>
      <c r="BK34">
        <v>0.8217</v>
      </c>
      <c r="BL34">
        <v>0.8167</v>
      </c>
      <c r="BM34">
        <v>0.8117</v>
      </c>
      <c r="BN34">
        <v>0.807</v>
      </c>
      <c r="BO34">
        <v>0.8023</v>
      </c>
      <c r="BP34">
        <v>0.7975</v>
      </c>
      <c r="BQ34">
        <v>0.7928</v>
      </c>
      <c r="BR34">
        <v>0.7881</v>
      </c>
      <c r="BS34">
        <v>0.7788</v>
      </c>
      <c r="BT34">
        <v>0.7695</v>
      </c>
      <c r="BU34">
        <v>0.7603</v>
      </c>
      <c r="BV34">
        <v>0.751</v>
      </c>
      <c r="BW34">
        <v>0.7417</v>
      </c>
      <c r="BX34">
        <v>0.7312</v>
      </c>
      <c r="BY34">
        <v>0.7208</v>
      </c>
      <c r="BZ34">
        <v>0.7103</v>
      </c>
      <c r="CA34">
        <v>0.6999</v>
      </c>
      <c r="CB34">
        <v>0.6894</v>
      </c>
      <c r="CC34">
        <v>0.6778</v>
      </c>
      <c r="CD34">
        <v>0.6663</v>
      </c>
      <c r="CE34">
        <v>0.6547</v>
      </c>
      <c r="CF34">
        <v>0.6432</v>
      </c>
      <c r="CG34">
        <v>0.6316</v>
      </c>
      <c r="CH34">
        <v>0.6205</v>
      </c>
      <c r="CI34">
        <v>0.6093</v>
      </c>
      <c r="CJ34">
        <v>0.5982</v>
      </c>
      <c r="CK34">
        <v>0.587</v>
      </c>
      <c r="CL34">
        <v>0.5759</v>
      </c>
      <c r="CM34">
        <v>0.5592</v>
      </c>
      <c r="CN34">
        <v>0.5425</v>
      </c>
      <c r="CO34">
        <v>0.5259</v>
      </c>
      <c r="CP34">
        <v>0.5092</v>
      </c>
      <c r="CQ34">
        <v>0.4925</v>
      </c>
      <c r="CR34">
        <v>0.4423</v>
      </c>
      <c r="CS34">
        <v>0.3922</v>
      </c>
      <c r="CT34">
        <v>0.342</v>
      </c>
      <c r="CU34">
        <v>0.2919</v>
      </c>
      <c r="CV34">
        <v>0.2417</v>
      </c>
    </row>
    <row r="35" spans="1:100" ht="12.75">
      <c r="A35" t="s">
        <v>4</v>
      </c>
      <c r="B35" t="str">
        <f t="shared" si="0"/>
        <v>200m</v>
      </c>
      <c r="C35">
        <v>0.2</v>
      </c>
      <c r="D35">
        <v>19.32</v>
      </c>
      <c r="E35">
        <v>0.5169</v>
      </c>
      <c r="F35">
        <v>0.6129</v>
      </c>
      <c r="G35">
        <v>0.6812</v>
      </c>
      <c r="H35">
        <v>0.734</v>
      </c>
      <c r="I35">
        <v>0.7765</v>
      </c>
      <c r="J35">
        <v>0.8121</v>
      </c>
      <c r="K35">
        <v>0.8426</v>
      </c>
      <c r="L35">
        <v>0.8687</v>
      </c>
      <c r="M35">
        <v>0.892</v>
      </c>
      <c r="N35">
        <v>0.9126</v>
      </c>
      <c r="O35">
        <v>0.9311</v>
      </c>
      <c r="P35">
        <v>0.9475</v>
      </c>
      <c r="Q35">
        <v>0.9626</v>
      </c>
      <c r="R35">
        <v>0.9763</v>
      </c>
      <c r="S35">
        <v>0.9892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0.9959</v>
      </c>
      <c r="AF35">
        <v>0.9879</v>
      </c>
      <c r="AG35">
        <v>0.98</v>
      </c>
      <c r="AH35">
        <v>0.972</v>
      </c>
      <c r="AI35">
        <v>0.9641</v>
      </c>
      <c r="AJ35">
        <v>0.9568</v>
      </c>
      <c r="AK35">
        <v>0.9494</v>
      </c>
      <c r="AL35">
        <v>0.9421</v>
      </c>
      <c r="AM35">
        <v>0.9347</v>
      </c>
      <c r="AN35">
        <v>0.9274</v>
      </c>
      <c r="AO35">
        <v>0.9206</v>
      </c>
      <c r="AP35">
        <v>0.9138</v>
      </c>
      <c r="AQ35">
        <v>0.9071</v>
      </c>
      <c r="AR35">
        <v>0.9003</v>
      </c>
      <c r="AS35">
        <v>0.8935</v>
      </c>
      <c r="AT35">
        <v>0.8872</v>
      </c>
      <c r="AU35">
        <v>0.8809</v>
      </c>
      <c r="AV35">
        <v>0.8745</v>
      </c>
      <c r="AW35">
        <v>0.8682</v>
      </c>
      <c r="AX35">
        <v>0.8619</v>
      </c>
      <c r="AY35">
        <v>0.856</v>
      </c>
      <c r="AZ35">
        <v>0.8501</v>
      </c>
      <c r="BA35">
        <v>0.8443</v>
      </c>
      <c r="BB35">
        <v>0.8384</v>
      </c>
      <c r="BC35">
        <v>0.8325</v>
      </c>
      <c r="BD35">
        <v>0.827</v>
      </c>
      <c r="BE35">
        <v>0.8215</v>
      </c>
      <c r="BF35">
        <v>0.816</v>
      </c>
      <c r="BG35">
        <v>0.8105</v>
      </c>
      <c r="BH35">
        <v>0.805</v>
      </c>
      <c r="BI35">
        <v>0.7999</v>
      </c>
      <c r="BJ35">
        <v>0.7947</v>
      </c>
      <c r="BK35">
        <v>0.7896</v>
      </c>
      <c r="BL35">
        <v>0.7844</v>
      </c>
      <c r="BM35">
        <v>0.7793</v>
      </c>
      <c r="BN35">
        <v>0.7732</v>
      </c>
      <c r="BO35">
        <v>0.7671</v>
      </c>
      <c r="BP35">
        <v>0.761</v>
      </c>
      <c r="BQ35">
        <v>0.7549</v>
      </c>
      <c r="BR35">
        <v>0.7488</v>
      </c>
      <c r="BS35">
        <v>0.7375</v>
      </c>
      <c r="BT35">
        <v>0.7263</v>
      </c>
      <c r="BU35">
        <v>0.715</v>
      </c>
      <c r="BV35">
        <v>0.7038</v>
      </c>
      <c r="BW35">
        <v>0.6925</v>
      </c>
      <c r="BX35">
        <v>0.6811</v>
      </c>
      <c r="BY35">
        <v>0.6697</v>
      </c>
      <c r="BZ35">
        <v>0.6583</v>
      </c>
      <c r="CA35">
        <v>0.6469</v>
      </c>
      <c r="CB35">
        <v>0.6355</v>
      </c>
      <c r="CC35">
        <v>0.622</v>
      </c>
      <c r="CD35">
        <v>0.6086</v>
      </c>
      <c r="CE35">
        <v>0.5951</v>
      </c>
      <c r="CF35">
        <v>0.5817</v>
      </c>
      <c r="CG35">
        <v>0.5682</v>
      </c>
      <c r="CH35">
        <v>0.5488</v>
      </c>
      <c r="CI35">
        <v>0.5294</v>
      </c>
      <c r="CJ35">
        <v>0.51</v>
      </c>
      <c r="CK35">
        <v>0.4906</v>
      </c>
      <c r="CL35">
        <v>0.4712</v>
      </c>
      <c r="CM35">
        <v>0.4527</v>
      </c>
      <c r="CN35">
        <v>0.4342</v>
      </c>
      <c r="CO35">
        <v>0.4158</v>
      </c>
      <c r="CP35">
        <v>0.3973</v>
      </c>
      <c r="CQ35">
        <v>0.3788</v>
      </c>
      <c r="CR35">
        <v>0.3514</v>
      </c>
      <c r="CS35">
        <v>0.324</v>
      </c>
      <c r="CT35">
        <v>0.2965</v>
      </c>
      <c r="CU35">
        <v>0.2691</v>
      </c>
      <c r="CV35">
        <v>0.2417</v>
      </c>
    </row>
    <row r="36" spans="1:100" ht="12.75">
      <c r="A36" t="s">
        <v>5</v>
      </c>
      <c r="B36" t="str">
        <f t="shared" si="0"/>
        <v>300m</v>
      </c>
      <c r="C36">
        <v>0.3</v>
      </c>
      <c r="D36">
        <v>30</v>
      </c>
      <c r="E36">
        <v>0.525</v>
      </c>
      <c r="F36">
        <v>0.6137</v>
      </c>
      <c r="G36">
        <v>0.6795</v>
      </c>
      <c r="H36">
        <v>0.7315</v>
      </c>
      <c r="I36">
        <v>0.7746</v>
      </c>
      <c r="J36">
        <v>0.8108</v>
      </c>
      <c r="K36">
        <v>0.842</v>
      </c>
      <c r="L36">
        <v>0.8691</v>
      </c>
      <c r="M36">
        <v>0.8931</v>
      </c>
      <c r="N36">
        <v>0.9141</v>
      </c>
      <c r="O36">
        <v>0.9328</v>
      </c>
      <c r="P36">
        <v>0.9494</v>
      </c>
      <c r="Q36">
        <v>0.964</v>
      </c>
      <c r="R36">
        <v>0.9772</v>
      </c>
      <c r="S36">
        <v>0.9891</v>
      </c>
      <c r="T36">
        <v>0.9993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0.9983</v>
      </c>
      <c r="AF36">
        <v>0.9904</v>
      </c>
      <c r="AG36">
        <v>0.9826</v>
      </c>
      <c r="AH36">
        <v>0.975</v>
      </c>
      <c r="AI36">
        <v>0.9671</v>
      </c>
      <c r="AJ36">
        <v>0.96</v>
      </c>
      <c r="AK36">
        <v>0.9527</v>
      </c>
      <c r="AL36">
        <v>0.9455</v>
      </c>
      <c r="AM36">
        <v>0.9384</v>
      </c>
      <c r="AN36">
        <v>0.9311</v>
      </c>
      <c r="AO36">
        <v>0.9245</v>
      </c>
      <c r="AP36">
        <v>0.918</v>
      </c>
      <c r="AQ36">
        <v>0.9113</v>
      </c>
      <c r="AR36">
        <v>0.9047</v>
      </c>
      <c r="AS36">
        <v>0.8979</v>
      </c>
      <c r="AT36">
        <v>0.8918</v>
      </c>
      <c r="AU36">
        <v>0.8855</v>
      </c>
      <c r="AV36">
        <v>0.8792</v>
      </c>
      <c r="AW36">
        <v>0.8731</v>
      </c>
      <c r="AX36">
        <v>0.8668</v>
      </c>
      <c r="AY36">
        <v>0.8611</v>
      </c>
      <c r="AZ36">
        <v>0.8552</v>
      </c>
      <c r="BA36">
        <v>0.8496</v>
      </c>
      <c r="BB36">
        <v>0.8436</v>
      </c>
      <c r="BC36">
        <v>0.838</v>
      </c>
      <c r="BD36">
        <v>0.8324</v>
      </c>
      <c r="BE36">
        <v>0.8271</v>
      </c>
      <c r="BF36">
        <v>0.8217</v>
      </c>
      <c r="BG36">
        <v>0.8161</v>
      </c>
      <c r="BH36">
        <v>0.8108</v>
      </c>
      <c r="BI36">
        <v>0.8058</v>
      </c>
      <c r="BJ36">
        <v>0.8006</v>
      </c>
      <c r="BK36">
        <v>0.7955</v>
      </c>
      <c r="BL36">
        <v>0.7905</v>
      </c>
      <c r="BM36">
        <v>0.7855</v>
      </c>
      <c r="BN36">
        <v>0.7766</v>
      </c>
      <c r="BO36">
        <v>0.7675</v>
      </c>
      <c r="BP36">
        <v>0.7583</v>
      </c>
      <c r="BQ36">
        <v>0.7494</v>
      </c>
      <c r="BR36">
        <v>0.7404</v>
      </c>
      <c r="BS36">
        <v>0.728</v>
      </c>
      <c r="BT36">
        <v>0.7156</v>
      </c>
      <c r="BU36">
        <v>0.7032</v>
      </c>
      <c r="BV36">
        <v>0.6908</v>
      </c>
      <c r="BW36">
        <v>0.6784</v>
      </c>
      <c r="BX36">
        <v>0.6671</v>
      </c>
      <c r="BY36">
        <v>0.6557</v>
      </c>
      <c r="BZ36">
        <v>0.6445</v>
      </c>
      <c r="CA36">
        <v>0.6332</v>
      </c>
      <c r="CB36">
        <v>0.6219</v>
      </c>
      <c r="CC36">
        <v>0.607</v>
      </c>
      <c r="CD36">
        <v>0.5921</v>
      </c>
      <c r="CE36">
        <v>0.5771</v>
      </c>
      <c r="CF36">
        <v>0.5623</v>
      </c>
      <c r="CG36">
        <v>0.5474</v>
      </c>
      <c r="CH36">
        <v>0.5287</v>
      </c>
      <c r="CI36">
        <v>0.5099</v>
      </c>
      <c r="CJ36">
        <v>0.4912</v>
      </c>
      <c r="CK36">
        <v>0.4725</v>
      </c>
      <c r="CL36">
        <v>0.4537</v>
      </c>
      <c r="CM36">
        <v>0.4327</v>
      </c>
      <c r="CN36">
        <v>0.4117</v>
      </c>
      <c r="CO36">
        <v>0.3907</v>
      </c>
      <c r="CP36">
        <v>0.3697</v>
      </c>
      <c r="CQ36">
        <v>0.3487</v>
      </c>
      <c r="CR36">
        <v>0.3273</v>
      </c>
      <c r="CS36">
        <v>0.3059</v>
      </c>
      <c r="CT36">
        <v>0.2845</v>
      </c>
      <c r="CU36">
        <v>0.2631</v>
      </c>
      <c r="CV36">
        <v>0.2417</v>
      </c>
    </row>
    <row r="37" spans="1:100" ht="12.75">
      <c r="A37" t="s">
        <v>6</v>
      </c>
      <c r="B37" t="str">
        <f t="shared" si="0"/>
        <v>400m</v>
      </c>
      <c r="C37">
        <v>0.4</v>
      </c>
      <c r="D37">
        <v>43.18</v>
      </c>
      <c r="E37">
        <v>0.5331</v>
      </c>
      <c r="F37">
        <v>0.6146</v>
      </c>
      <c r="G37">
        <v>0.6777</v>
      </c>
      <c r="H37">
        <v>0.7291</v>
      </c>
      <c r="I37">
        <v>0.7725</v>
      </c>
      <c r="J37">
        <v>0.8095</v>
      </c>
      <c r="K37">
        <v>0.8416</v>
      </c>
      <c r="L37">
        <v>0.8695</v>
      </c>
      <c r="M37">
        <v>0.894</v>
      </c>
      <c r="N37">
        <v>0.9156</v>
      </c>
      <c r="O37">
        <v>0.9344</v>
      </c>
      <c r="P37">
        <v>0.9511</v>
      </c>
      <c r="Q37">
        <v>0.9656</v>
      </c>
      <c r="R37">
        <v>0.9783</v>
      </c>
      <c r="S37">
        <v>0.989</v>
      </c>
      <c r="T37">
        <v>0.9984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0.9929</v>
      </c>
      <c r="AG37">
        <v>0.9854</v>
      </c>
      <c r="AH37">
        <v>0.9778</v>
      </c>
      <c r="AI37">
        <v>0.9702</v>
      </c>
      <c r="AJ37">
        <v>0.9632</v>
      </c>
      <c r="AK37">
        <v>0.9561</v>
      </c>
      <c r="AL37">
        <v>0.9491</v>
      </c>
      <c r="AM37">
        <v>0.942</v>
      </c>
      <c r="AN37">
        <v>0.935</v>
      </c>
      <c r="AO37">
        <v>0.9285</v>
      </c>
      <c r="AP37">
        <v>0.9219</v>
      </c>
      <c r="AQ37">
        <v>0.9154</v>
      </c>
      <c r="AR37">
        <v>0.9088</v>
      </c>
      <c r="AS37">
        <v>0.9023</v>
      </c>
      <c r="AT37">
        <v>0.8962</v>
      </c>
      <c r="AU37">
        <v>0.8901</v>
      </c>
      <c r="AV37">
        <v>0.884</v>
      </c>
      <c r="AW37">
        <v>0.8779</v>
      </c>
      <c r="AX37">
        <v>0.8718</v>
      </c>
      <c r="AY37">
        <v>0.8661</v>
      </c>
      <c r="AZ37">
        <v>0.8604</v>
      </c>
      <c r="BA37">
        <v>0.8547</v>
      </c>
      <c r="BB37">
        <v>0.849</v>
      </c>
      <c r="BC37">
        <v>0.8433</v>
      </c>
      <c r="BD37">
        <v>0.838</v>
      </c>
      <c r="BE37">
        <v>0.8326</v>
      </c>
      <c r="BF37">
        <v>0.8273</v>
      </c>
      <c r="BG37">
        <v>0.8219</v>
      </c>
      <c r="BH37">
        <v>0.8166</v>
      </c>
      <c r="BI37">
        <v>0.8116</v>
      </c>
      <c r="BJ37">
        <v>0.8066</v>
      </c>
      <c r="BK37">
        <v>0.8016</v>
      </c>
      <c r="BL37">
        <v>0.7966</v>
      </c>
      <c r="BM37">
        <v>0.7916</v>
      </c>
      <c r="BN37">
        <v>0.7797</v>
      </c>
      <c r="BO37">
        <v>0.7677</v>
      </c>
      <c r="BP37">
        <v>0.7558</v>
      </c>
      <c r="BQ37">
        <v>0.7438</v>
      </c>
      <c r="BR37">
        <v>0.7319</v>
      </c>
      <c r="BS37">
        <v>0.7184</v>
      </c>
      <c r="BT37">
        <v>0.7049</v>
      </c>
      <c r="BU37">
        <v>0.6913</v>
      </c>
      <c r="BV37">
        <v>0.6778</v>
      </c>
      <c r="BW37">
        <v>0.6643</v>
      </c>
      <c r="BX37">
        <v>0.6531</v>
      </c>
      <c r="BY37">
        <v>0.6419</v>
      </c>
      <c r="BZ37">
        <v>0.6306</v>
      </c>
      <c r="CA37">
        <v>0.6194</v>
      </c>
      <c r="CB37">
        <v>0.6082</v>
      </c>
      <c r="CC37">
        <v>0.5919</v>
      </c>
      <c r="CD37">
        <v>0.5756</v>
      </c>
      <c r="CE37">
        <v>0.5592</v>
      </c>
      <c r="CF37">
        <v>0.5429</v>
      </c>
      <c r="CG37">
        <v>0.5266</v>
      </c>
      <c r="CH37">
        <v>0.5085</v>
      </c>
      <c r="CI37">
        <v>0.4904</v>
      </c>
      <c r="CJ37">
        <v>0.4724</v>
      </c>
      <c r="CK37">
        <v>0.4543</v>
      </c>
      <c r="CL37">
        <v>0.4362</v>
      </c>
      <c r="CM37">
        <v>0.4127</v>
      </c>
      <c r="CN37">
        <v>0.3891</v>
      </c>
      <c r="CO37">
        <v>0.3656</v>
      </c>
      <c r="CP37">
        <v>0.342</v>
      </c>
      <c r="CQ37">
        <v>0.3185</v>
      </c>
      <c r="CR37">
        <v>0.3031</v>
      </c>
      <c r="CS37">
        <v>0.2878</v>
      </c>
      <c r="CT37">
        <v>0.2724</v>
      </c>
      <c r="CU37">
        <v>0.2571</v>
      </c>
      <c r="CV37">
        <v>0.2417</v>
      </c>
    </row>
    <row r="38" spans="1:100" ht="12.75">
      <c r="A38" t="s">
        <v>7</v>
      </c>
      <c r="B38" t="str">
        <f t="shared" si="0"/>
        <v>500m</v>
      </c>
      <c r="C38">
        <v>0.5</v>
      </c>
      <c r="D38">
        <v>57.66</v>
      </c>
      <c r="E38">
        <v>0.5387</v>
      </c>
      <c r="F38">
        <v>0.6159</v>
      </c>
      <c r="G38">
        <v>0.6769</v>
      </c>
      <c r="H38">
        <v>0.7272</v>
      </c>
      <c r="I38">
        <v>0.7701</v>
      </c>
      <c r="J38">
        <v>0.807</v>
      </c>
      <c r="K38">
        <v>0.8392</v>
      </c>
      <c r="L38">
        <v>0.8673</v>
      </c>
      <c r="M38">
        <v>0.8922</v>
      </c>
      <c r="N38">
        <v>0.9139</v>
      </c>
      <c r="O38">
        <v>0.933</v>
      </c>
      <c r="P38">
        <v>0.9498</v>
      </c>
      <c r="Q38">
        <v>0.9644</v>
      </c>
      <c r="R38">
        <v>0.977</v>
      </c>
      <c r="S38">
        <v>0.9877</v>
      </c>
      <c r="T38">
        <v>0.9969</v>
      </c>
      <c r="U38">
        <v>0.9998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0.9935</v>
      </c>
      <c r="AH38">
        <v>0.9851</v>
      </c>
      <c r="AI38">
        <v>0.977</v>
      </c>
      <c r="AJ38">
        <v>0.9694</v>
      </c>
      <c r="AK38">
        <v>0.9616</v>
      </c>
      <c r="AL38">
        <v>0.9542</v>
      </c>
      <c r="AM38">
        <v>0.9465</v>
      </c>
      <c r="AN38">
        <v>0.9389</v>
      </c>
      <c r="AO38">
        <v>0.932</v>
      </c>
      <c r="AP38">
        <v>0.9248</v>
      </c>
      <c r="AQ38">
        <v>0.9179</v>
      </c>
      <c r="AR38">
        <v>0.9108</v>
      </c>
      <c r="AS38">
        <v>0.9038</v>
      </c>
      <c r="AT38">
        <v>0.8972</v>
      </c>
      <c r="AU38">
        <v>0.8906</v>
      </c>
      <c r="AV38">
        <v>0.8842</v>
      </c>
      <c r="AW38">
        <v>0.8778</v>
      </c>
      <c r="AX38">
        <v>0.8713</v>
      </c>
      <c r="AY38">
        <v>0.8651</v>
      </c>
      <c r="AZ38">
        <v>0.8591</v>
      </c>
      <c r="BA38">
        <v>0.853</v>
      </c>
      <c r="BB38">
        <v>0.8469</v>
      </c>
      <c r="BC38">
        <v>0.8409</v>
      </c>
      <c r="BD38">
        <v>0.8353</v>
      </c>
      <c r="BE38">
        <v>0.8296</v>
      </c>
      <c r="BF38">
        <v>0.8239</v>
      </c>
      <c r="BG38">
        <v>0.8183</v>
      </c>
      <c r="BH38">
        <v>0.8127</v>
      </c>
      <c r="BI38">
        <v>0.8074</v>
      </c>
      <c r="BJ38">
        <v>0.8021</v>
      </c>
      <c r="BK38">
        <v>0.7968</v>
      </c>
      <c r="BL38">
        <v>0.7916</v>
      </c>
      <c r="BM38">
        <v>0.7863</v>
      </c>
      <c r="BN38">
        <v>0.7754</v>
      </c>
      <c r="BO38">
        <v>0.7644</v>
      </c>
      <c r="BP38">
        <v>0.7534</v>
      </c>
      <c r="BQ38">
        <v>0.7424</v>
      </c>
      <c r="BR38">
        <v>0.7314</v>
      </c>
      <c r="BS38">
        <v>0.7186</v>
      </c>
      <c r="BT38">
        <v>0.7057</v>
      </c>
      <c r="BU38">
        <v>0.6928</v>
      </c>
      <c r="BV38">
        <v>0.6799</v>
      </c>
      <c r="BW38">
        <v>0.6671</v>
      </c>
      <c r="BX38">
        <v>0.6559</v>
      </c>
      <c r="BY38">
        <v>0.6448</v>
      </c>
      <c r="BZ38">
        <v>0.6335</v>
      </c>
      <c r="CA38">
        <v>0.6224</v>
      </c>
      <c r="CB38">
        <v>0.6112</v>
      </c>
      <c r="CC38">
        <v>0.5949</v>
      </c>
      <c r="CD38">
        <v>0.5785</v>
      </c>
      <c r="CE38">
        <v>0.5621</v>
      </c>
      <c r="CF38">
        <v>0.5458</v>
      </c>
      <c r="CG38">
        <v>0.5294</v>
      </c>
      <c r="CH38">
        <v>0.5104</v>
      </c>
      <c r="CI38">
        <v>0.4913</v>
      </c>
      <c r="CJ38">
        <v>0.4724</v>
      </c>
      <c r="CK38">
        <v>0.4533</v>
      </c>
      <c r="CL38">
        <v>0.4343</v>
      </c>
      <c r="CM38">
        <v>0.4111</v>
      </c>
      <c r="CN38">
        <v>0.3879</v>
      </c>
      <c r="CO38">
        <v>0.3648</v>
      </c>
      <c r="CP38">
        <v>0.3416</v>
      </c>
      <c r="CQ38">
        <v>0.3185</v>
      </c>
      <c r="CR38">
        <v>0.3031</v>
      </c>
      <c r="CS38">
        <v>0.2878</v>
      </c>
      <c r="CT38">
        <v>0.2724</v>
      </c>
      <c r="CU38">
        <v>0.2571</v>
      </c>
      <c r="CV38">
        <v>0.2417</v>
      </c>
    </row>
    <row r="39" spans="1:100" ht="12.75">
      <c r="A39" t="s">
        <v>8</v>
      </c>
      <c r="B39" t="str">
        <f t="shared" si="0"/>
        <v>600m</v>
      </c>
      <c r="C39">
        <v>0.6</v>
      </c>
      <c r="D39">
        <v>72.15</v>
      </c>
      <c r="E39">
        <v>0.5443</v>
      </c>
      <c r="F39">
        <v>0.6173</v>
      </c>
      <c r="G39">
        <v>0.676</v>
      </c>
      <c r="H39">
        <v>0.7253</v>
      </c>
      <c r="I39">
        <v>0.7677</v>
      </c>
      <c r="J39">
        <v>0.8045</v>
      </c>
      <c r="K39">
        <v>0.8368</v>
      </c>
      <c r="L39">
        <v>0.8652</v>
      </c>
      <c r="M39">
        <v>0.8902</v>
      </c>
      <c r="N39">
        <v>0.9123</v>
      </c>
      <c r="O39">
        <v>0.9314</v>
      </c>
      <c r="P39">
        <v>0.9485</v>
      </c>
      <c r="Q39">
        <v>0.9632</v>
      </c>
      <c r="R39">
        <v>0.9758</v>
      </c>
      <c r="S39">
        <v>0.9865</v>
      </c>
      <c r="T39">
        <v>0.9954</v>
      </c>
      <c r="U39">
        <v>0.9999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0.9926</v>
      </c>
      <c r="AI39">
        <v>0.9836</v>
      </c>
      <c r="AJ39">
        <v>0.9755</v>
      </c>
      <c r="AK39">
        <v>0.9673</v>
      </c>
      <c r="AL39">
        <v>0.9591</v>
      </c>
      <c r="AM39">
        <v>0.9508</v>
      </c>
      <c r="AN39">
        <v>0.9428</v>
      </c>
      <c r="AO39">
        <v>0.9353</v>
      </c>
      <c r="AP39">
        <v>0.9277</v>
      </c>
      <c r="AQ39">
        <v>0.9203</v>
      </c>
      <c r="AR39">
        <v>0.9127</v>
      </c>
      <c r="AS39">
        <v>0.9052</v>
      </c>
      <c r="AT39">
        <v>0.8983</v>
      </c>
      <c r="AU39">
        <v>0.8914</v>
      </c>
      <c r="AV39">
        <v>0.8844</v>
      </c>
      <c r="AW39">
        <v>0.8775</v>
      </c>
      <c r="AX39">
        <v>0.8706</v>
      </c>
      <c r="AY39">
        <v>0.8642</v>
      </c>
      <c r="AZ39">
        <v>0.8577</v>
      </c>
      <c r="BA39">
        <v>0.8513</v>
      </c>
      <c r="BB39">
        <v>0.8449</v>
      </c>
      <c r="BC39">
        <v>0.8385</v>
      </c>
      <c r="BD39">
        <v>0.8325</v>
      </c>
      <c r="BE39">
        <v>0.8266</v>
      </c>
      <c r="BF39">
        <v>0.8206</v>
      </c>
      <c r="BG39">
        <v>0.8147</v>
      </c>
      <c r="BH39">
        <v>0.8087</v>
      </c>
      <c r="BI39">
        <v>0.8032</v>
      </c>
      <c r="BJ39">
        <v>0.7977</v>
      </c>
      <c r="BK39">
        <v>0.7921</v>
      </c>
      <c r="BL39">
        <v>0.7866</v>
      </c>
      <c r="BM39">
        <v>0.7811</v>
      </c>
      <c r="BN39">
        <v>0.7711</v>
      </c>
      <c r="BO39">
        <v>0.761</v>
      </c>
      <c r="BP39">
        <v>0.751</v>
      </c>
      <c r="BQ39">
        <v>0.741</v>
      </c>
      <c r="BR39">
        <v>0.731</v>
      </c>
      <c r="BS39">
        <v>0.7188</v>
      </c>
      <c r="BT39">
        <v>0.7066</v>
      </c>
      <c r="BU39">
        <v>0.6943</v>
      </c>
      <c r="BV39">
        <v>0.6821</v>
      </c>
      <c r="BW39">
        <v>0.6699</v>
      </c>
      <c r="BX39">
        <v>0.6588</v>
      </c>
      <c r="BY39">
        <v>0.6477</v>
      </c>
      <c r="BZ39">
        <v>0.6365</v>
      </c>
      <c r="CA39">
        <v>0.6254</v>
      </c>
      <c r="CB39">
        <v>0.6143</v>
      </c>
      <c r="CC39">
        <v>0.5979</v>
      </c>
      <c r="CD39">
        <v>0.5815</v>
      </c>
      <c r="CE39">
        <v>0.565</v>
      </c>
      <c r="CF39">
        <v>0.5486</v>
      </c>
      <c r="CG39">
        <v>0.5322</v>
      </c>
      <c r="CH39">
        <v>0.5122</v>
      </c>
      <c r="CI39">
        <v>0.4922</v>
      </c>
      <c r="CJ39">
        <v>0.4723</v>
      </c>
      <c r="CK39">
        <v>0.4523</v>
      </c>
      <c r="CL39">
        <v>0.4323</v>
      </c>
      <c r="CM39">
        <v>0.4096</v>
      </c>
      <c r="CN39">
        <v>0.3868</v>
      </c>
      <c r="CO39">
        <v>0.364</v>
      </c>
      <c r="CP39">
        <v>0.3412</v>
      </c>
      <c r="CQ39">
        <v>0.3185</v>
      </c>
      <c r="CR39">
        <v>0.3031</v>
      </c>
      <c r="CS39">
        <v>0.2878</v>
      </c>
      <c r="CT39">
        <v>0.2724</v>
      </c>
      <c r="CU39">
        <v>0.2571</v>
      </c>
      <c r="CV39">
        <v>0.2417</v>
      </c>
    </row>
    <row r="40" spans="1:100" ht="12.75">
      <c r="A40" t="s">
        <v>9</v>
      </c>
      <c r="B40" t="str">
        <f t="shared" si="0"/>
        <v>800m</v>
      </c>
      <c r="C40">
        <v>0.8</v>
      </c>
      <c r="D40">
        <v>101.11</v>
      </c>
      <c r="E40">
        <v>0.5555</v>
      </c>
      <c r="F40">
        <v>0.6199</v>
      </c>
      <c r="G40">
        <v>0.6743</v>
      </c>
      <c r="H40">
        <v>0.7214</v>
      </c>
      <c r="I40">
        <v>0.7628</v>
      </c>
      <c r="J40">
        <v>0.7995</v>
      </c>
      <c r="K40">
        <v>0.832</v>
      </c>
      <c r="L40">
        <v>0.8608</v>
      </c>
      <c r="M40">
        <v>0.8864</v>
      </c>
      <c r="N40">
        <v>0.9089</v>
      </c>
      <c r="O40">
        <v>0.9286</v>
      </c>
      <c r="P40">
        <v>0.9458</v>
      </c>
      <c r="Q40">
        <v>0.9607</v>
      </c>
      <c r="R40">
        <v>0.9732</v>
      </c>
      <c r="S40">
        <v>0.9838</v>
      </c>
      <c r="T40">
        <v>0.9925</v>
      </c>
      <c r="U40">
        <v>0.9996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0.9971</v>
      </c>
      <c r="AJ40">
        <v>0.9878</v>
      </c>
      <c r="AK40">
        <v>0.9785</v>
      </c>
      <c r="AL40">
        <v>0.9691</v>
      </c>
      <c r="AM40">
        <v>0.9598</v>
      </c>
      <c r="AN40">
        <v>0.9505</v>
      </c>
      <c r="AO40">
        <v>0.942</v>
      </c>
      <c r="AP40">
        <v>0.9335</v>
      </c>
      <c r="AQ40">
        <v>0.9251</v>
      </c>
      <c r="AR40">
        <v>0.9166</v>
      </c>
      <c r="AS40">
        <v>0.9081</v>
      </c>
      <c r="AT40">
        <v>0.9003</v>
      </c>
      <c r="AU40">
        <v>0.8926</v>
      </c>
      <c r="AV40">
        <v>0.8848</v>
      </c>
      <c r="AW40">
        <v>0.8771</v>
      </c>
      <c r="AX40">
        <v>0.8693</v>
      </c>
      <c r="AY40">
        <v>0.8622</v>
      </c>
      <c r="AZ40">
        <v>0.855</v>
      </c>
      <c r="BA40">
        <v>0.8479</v>
      </c>
      <c r="BB40">
        <v>0.8407</v>
      </c>
      <c r="BC40">
        <v>0.8336</v>
      </c>
      <c r="BD40">
        <v>0.827</v>
      </c>
      <c r="BE40">
        <v>0.8205</v>
      </c>
      <c r="BF40">
        <v>0.8139</v>
      </c>
      <c r="BG40">
        <v>0.8074</v>
      </c>
      <c r="BH40">
        <v>0.8008</v>
      </c>
      <c r="BI40">
        <v>0.7947</v>
      </c>
      <c r="BJ40">
        <v>0.7887</v>
      </c>
      <c r="BK40">
        <v>0.7826</v>
      </c>
      <c r="BL40">
        <v>0.7766</v>
      </c>
      <c r="BM40">
        <v>0.7705</v>
      </c>
      <c r="BN40">
        <v>0.7624</v>
      </c>
      <c r="BO40">
        <v>0.7543</v>
      </c>
      <c r="BP40">
        <v>0.7462</v>
      </c>
      <c r="BQ40">
        <v>0.7381</v>
      </c>
      <c r="BR40">
        <v>0.73</v>
      </c>
      <c r="BS40">
        <v>0.7191</v>
      </c>
      <c r="BT40">
        <v>0.7082</v>
      </c>
      <c r="BU40">
        <v>0.6972</v>
      </c>
      <c r="BV40">
        <v>0.6863</v>
      </c>
      <c r="BW40">
        <v>0.6754</v>
      </c>
      <c r="BX40">
        <v>0.6644</v>
      </c>
      <c r="BY40">
        <v>0.6534</v>
      </c>
      <c r="BZ40">
        <v>0.6423</v>
      </c>
      <c r="CA40">
        <v>0.6313</v>
      </c>
      <c r="CB40">
        <v>0.6203</v>
      </c>
      <c r="CC40">
        <v>0.6038</v>
      </c>
      <c r="CD40">
        <v>0.5873</v>
      </c>
      <c r="CE40">
        <v>0.5708</v>
      </c>
      <c r="CF40">
        <v>0.5543</v>
      </c>
      <c r="CG40">
        <v>0.5378</v>
      </c>
      <c r="CH40">
        <v>0.5159</v>
      </c>
      <c r="CI40">
        <v>0.494</v>
      </c>
      <c r="CJ40">
        <v>0.4722</v>
      </c>
      <c r="CK40">
        <v>0.4503</v>
      </c>
      <c r="CL40">
        <v>0.4284</v>
      </c>
      <c r="CM40">
        <v>0.4064</v>
      </c>
      <c r="CN40">
        <v>0.3844</v>
      </c>
      <c r="CO40">
        <v>0.3624</v>
      </c>
      <c r="CP40">
        <v>0.3404</v>
      </c>
      <c r="CQ40">
        <v>0.3184</v>
      </c>
      <c r="CR40">
        <v>0.3031</v>
      </c>
      <c r="CS40">
        <v>0.2877</v>
      </c>
      <c r="CT40">
        <v>0.2724</v>
      </c>
      <c r="CU40">
        <v>0.257</v>
      </c>
      <c r="CV40">
        <v>0.2417</v>
      </c>
    </row>
    <row r="41" spans="1:100" ht="12.75">
      <c r="A41" t="s">
        <v>10</v>
      </c>
      <c r="B41" t="str">
        <f t="shared" si="0"/>
        <v>1000m</v>
      </c>
      <c r="C41">
        <v>1</v>
      </c>
      <c r="D41">
        <v>130.5</v>
      </c>
      <c r="E41">
        <v>0.5623</v>
      </c>
      <c r="F41">
        <v>0.6216</v>
      </c>
      <c r="G41">
        <v>0.6733</v>
      </c>
      <c r="H41">
        <v>0.719</v>
      </c>
      <c r="I41">
        <v>0.7598</v>
      </c>
      <c r="J41">
        <v>0.7964</v>
      </c>
      <c r="K41">
        <v>0.8293</v>
      </c>
      <c r="L41">
        <v>0.8586</v>
      </c>
      <c r="M41">
        <v>0.8847</v>
      </c>
      <c r="N41">
        <v>0.9079</v>
      </c>
      <c r="O41">
        <v>0.9282</v>
      </c>
      <c r="P41">
        <v>0.9459</v>
      </c>
      <c r="Q41">
        <v>0.961</v>
      </c>
      <c r="R41">
        <v>0.9739</v>
      </c>
      <c r="S41">
        <v>0.9846</v>
      </c>
      <c r="T41">
        <v>0.9934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0.9925</v>
      </c>
      <c r="AJ41">
        <v>0.983</v>
      </c>
      <c r="AK41">
        <v>0.9735</v>
      </c>
      <c r="AL41">
        <v>0.964</v>
      </c>
      <c r="AM41">
        <v>0.9545</v>
      </c>
      <c r="AN41">
        <v>0.945</v>
      </c>
      <c r="AO41">
        <v>0.9364</v>
      </c>
      <c r="AP41">
        <v>0.9278</v>
      </c>
      <c r="AQ41">
        <v>0.9191</v>
      </c>
      <c r="AR41">
        <v>0.9105</v>
      </c>
      <c r="AS41">
        <v>0.9019</v>
      </c>
      <c r="AT41">
        <v>0.894</v>
      </c>
      <c r="AU41">
        <v>0.8861</v>
      </c>
      <c r="AV41">
        <v>0.8783</v>
      </c>
      <c r="AW41">
        <v>0.8704</v>
      </c>
      <c r="AX41">
        <v>0.8625</v>
      </c>
      <c r="AY41">
        <v>0.8553</v>
      </c>
      <c r="AZ41">
        <v>0.8481</v>
      </c>
      <c r="BA41">
        <v>0.8408</v>
      </c>
      <c r="BB41">
        <v>0.8336</v>
      </c>
      <c r="BC41">
        <v>0.8264</v>
      </c>
      <c r="BD41">
        <v>0.8198</v>
      </c>
      <c r="BE41">
        <v>0.8131</v>
      </c>
      <c r="BF41">
        <v>0.8065</v>
      </c>
      <c r="BG41">
        <v>0.7998</v>
      </c>
      <c r="BH41">
        <v>0.7932</v>
      </c>
      <c r="BI41">
        <v>0.7871</v>
      </c>
      <c r="BJ41">
        <v>0.781</v>
      </c>
      <c r="BK41">
        <v>0.7748</v>
      </c>
      <c r="BL41">
        <v>0.7687</v>
      </c>
      <c r="BM41">
        <v>0.7626</v>
      </c>
      <c r="BN41">
        <v>0.7554</v>
      </c>
      <c r="BO41">
        <v>0.7483</v>
      </c>
      <c r="BP41">
        <v>0.7411</v>
      </c>
      <c r="BQ41">
        <v>0.734</v>
      </c>
      <c r="BR41">
        <v>0.7268</v>
      </c>
      <c r="BS41">
        <v>0.7159</v>
      </c>
      <c r="BT41">
        <v>0.705</v>
      </c>
      <c r="BU41">
        <v>0.6941</v>
      </c>
      <c r="BV41">
        <v>0.6832</v>
      </c>
      <c r="BW41">
        <v>0.6723</v>
      </c>
      <c r="BX41">
        <v>0.6622</v>
      </c>
      <c r="BY41">
        <v>0.6521</v>
      </c>
      <c r="BZ41">
        <v>0.642</v>
      </c>
      <c r="CA41">
        <v>0.6319</v>
      </c>
      <c r="CB41">
        <v>0.6218</v>
      </c>
      <c r="CC41">
        <v>0.606</v>
      </c>
      <c r="CD41">
        <v>0.5901</v>
      </c>
      <c r="CE41">
        <v>0.5743</v>
      </c>
      <c r="CF41">
        <v>0.5584</v>
      </c>
      <c r="CG41">
        <v>0.5426</v>
      </c>
      <c r="CH41">
        <v>0.521</v>
      </c>
      <c r="CI41">
        <v>0.4993</v>
      </c>
      <c r="CJ41">
        <v>0.4777</v>
      </c>
      <c r="CK41">
        <v>0.456</v>
      </c>
      <c r="CL41">
        <v>0.4344</v>
      </c>
      <c r="CM41">
        <v>0.4112</v>
      </c>
      <c r="CN41">
        <v>0.3879</v>
      </c>
      <c r="CO41">
        <v>0.3647</v>
      </c>
      <c r="CP41">
        <v>0.3414</v>
      </c>
      <c r="CQ41">
        <v>0.3182</v>
      </c>
      <c r="CR41">
        <v>0.3029</v>
      </c>
      <c r="CS41">
        <v>0.2876</v>
      </c>
      <c r="CT41">
        <v>0.2723</v>
      </c>
      <c r="CU41">
        <v>0.257</v>
      </c>
      <c r="CV41">
        <v>0.2417</v>
      </c>
    </row>
    <row r="42" spans="1:100" ht="12.75">
      <c r="A42" t="s">
        <v>11</v>
      </c>
      <c r="B42" t="str">
        <f t="shared" si="0"/>
        <v>1500m</v>
      </c>
      <c r="C42">
        <v>1.5</v>
      </c>
      <c r="D42">
        <v>206</v>
      </c>
      <c r="E42">
        <v>0.6526</v>
      </c>
      <c r="F42">
        <v>0.6899</v>
      </c>
      <c r="G42">
        <v>0.725</v>
      </c>
      <c r="H42">
        <v>0.7579</v>
      </c>
      <c r="I42">
        <v>0.7886</v>
      </c>
      <c r="J42">
        <v>0.8171</v>
      </c>
      <c r="K42">
        <v>0.8434</v>
      </c>
      <c r="L42">
        <v>0.8675</v>
      </c>
      <c r="M42">
        <v>0.8894</v>
      </c>
      <c r="N42">
        <v>0.9091</v>
      </c>
      <c r="O42">
        <v>0.9266</v>
      </c>
      <c r="P42">
        <v>0.9419</v>
      </c>
      <c r="Q42">
        <v>0.955</v>
      </c>
      <c r="R42">
        <v>0.967</v>
      </c>
      <c r="S42">
        <v>0.979</v>
      </c>
      <c r="T42">
        <v>0.9893</v>
      </c>
      <c r="U42">
        <v>0.9961</v>
      </c>
      <c r="V42">
        <v>0.9996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0.998</v>
      </c>
      <c r="AI42">
        <v>0.9872</v>
      </c>
      <c r="AJ42">
        <v>0.9775</v>
      </c>
      <c r="AK42">
        <v>0.9678</v>
      </c>
      <c r="AL42">
        <v>0.9581</v>
      </c>
      <c r="AM42">
        <v>0.9484</v>
      </c>
      <c r="AN42">
        <v>0.9387</v>
      </c>
      <c r="AO42">
        <v>0.9299</v>
      </c>
      <c r="AP42">
        <v>0.9211</v>
      </c>
      <c r="AQ42">
        <v>0.9123</v>
      </c>
      <c r="AR42">
        <v>0.9035</v>
      </c>
      <c r="AS42">
        <v>0.8947</v>
      </c>
      <c r="AT42">
        <v>0.8867</v>
      </c>
      <c r="AU42">
        <v>0.8787</v>
      </c>
      <c r="AV42">
        <v>0.8707</v>
      </c>
      <c r="AW42">
        <v>0.8627</v>
      </c>
      <c r="AX42">
        <v>0.8547</v>
      </c>
      <c r="AY42">
        <v>0.8474</v>
      </c>
      <c r="AZ42">
        <v>0.8401</v>
      </c>
      <c r="BA42">
        <v>0.8327</v>
      </c>
      <c r="BB42">
        <v>0.8254</v>
      </c>
      <c r="BC42">
        <v>0.8181</v>
      </c>
      <c r="BD42">
        <v>0.8114</v>
      </c>
      <c r="BE42">
        <v>0.8047</v>
      </c>
      <c r="BF42">
        <v>0.7979</v>
      </c>
      <c r="BG42">
        <v>0.7912</v>
      </c>
      <c r="BH42">
        <v>0.7845</v>
      </c>
      <c r="BI42">
        <v>0.7783</v>
      </c>
      <c r="BJ42">
        <v>0.7721</v>
      </c>
      <c r="BK42">
        <v>0.766</v>
      </c>
      <c r="BL42">
        <v>0.7598</v>
      </c>
      <c r="BM42">
        <v>0.7536</v>
      </c>
      <c r="BN42">
        <v>0.7475</v>
      </c>
      <c r="BO42">
        <v>0.7414</v>
      </c>
      <c r="BP42">
        <v>0.7352</v>
      </c>
      <c r="BQ42">
        <v>0.7291</v>
      </c>
      <c r="BR42">
        <v>0.723</v>
      </c>
      <c r="BS42">
        <v>0.7121</v>
      </c>
      <c r="BT42">
        <v>0.7012</v>
      </c>
      <c r="BU42">
        <v>0.6904</v>
      </c>
      <c r="BV42">
        <v>0.6795</v>
      </c>
      <c r="BW42">
        <v>0.6686</v>
      </c>
      <c r="BX42">
        <v>0.6596</v>
      </c>
      <c r="BY42">
        <v>0.6506</v>
      </c>
      <c r="BZ42">
        <v>0.6416</v>
      </c>
      <c r="CA42">
        <v>0.6326</v>
      </c>
      <c r="CB42">
        <v>0.6236</v>
      </c>
      <c r="CC42">
        <v>0.6085</v>
      </c>
      <c r="CD42">
        <v>0.5935</v>
      </c>
      <c r="CE42">
        <v>0.5784</v>
      </c>
      <c r="CF42">
        <v>0.5634</v>
      </c>
      <c r="CG42">
        <v>0.5483</v>
      </c>
      <c r="CH42">
        <v>0.527</v>
      </c>
      <c r="CI42">
        <v>0.5056</v>
      </c>
      <c r="CJ42">
        <v>0.4843</v>
      </c>
      <c r="CK42">
        <v>0.4629</v>
      </c>
      <c r="CL42">
        <v>0.4416</v>
      </c>
      <c r="CM42">
        <v>0.4169</v>
      </c>
      <c r="CN42">
        <v>0.3921</v>
      </c>
      <c r="CO42">
        <v>0.3674</v>
      </c>
      <c r="CP42">
        <v>0.3426</v>
      </c>
      <c r="CQ42">
        <v>0.3179</v>
      </c>
      <c r="CR42">
        <v>0.3027</v>
      </c>
      <c r="CS42">
        <v>0.2874</v>
      </c>
      <c r="CT42">
        <v>0.2722</v>
      </c>
      <c r="CU42">
        <v>0.2569</v>
      </c>
      <c r="CV42">
        <v>0.2417</v>
      </c>
    </row>
    <row r="43" spans="1:100" ht="12.75">
      <c r="A43" t="s">
        <v>12</v>
      </c>
      <c r="B43" t="s">
        <v>148</v>
      </c>
      <c r="C43">
        <v>1.609</v>
      </c>
      <c r="D43">
        <v>222.6</v>
      </c>
      <c r="E43">
        <v>0.6526</v>
      </c>
      <c r="F43">
        <v>0.6899</v>
      </c>
      <c r="G43">
        <v>0.725</v>
      </c>
      <c r="H43">
        <v>0.7579</v>
      </c>
      <c r="I43">
        <v>0.7886</v>
      </c>
      <c r="J43">
        <v>0.8171</v>
      </c>
      <c r="K43">
        <v>0.8434</v>
      </c>
      <c r="L43">
        <v>0.8675</v>
      </c>
      <c r="M43">
        <v>0.8894</v>
      </c>
      <c r="N43">
        <v>0.9091</v>
      </c>
      <c r="O43">
        <v>0.9266</v>
      </c>
      <c r="P43">
        <v>0.9419</v>
      </c>
      <c r="Q43">
        <v>0.955</v>
      </c>
      <c r="R43">
        <v>0.967</v>
      </c>
      <c r="S43">
        <v>0.979</v>
      </c>
      <c r="T43">
        <v>0.9893</v>
      </c>
      <c r="U43">
        <v>0.9962</v>
      </c>
      <c r="V43">
        <v>0.9996</v>
      </c>
      <c r="W43">
        <v>1</v>
      </c>
      <c r="X43">
        <v>1</v>
      </c>
      <c r="Y43">
        <v>1</v>
      </c>
      <c r="Z43">
        <v>1</v>
      </c>
      <c r="AA43">
        <v>1</v>
      </c>
      <c r="AB43">
        <v>0.9999</v>
      </c>
      <c r="AC43">
        <v>0.9991</v>
      </c>
      <c r="AD43">
        <v>0.9975</v>
      </c>
      <c r="AE43">
        <v>0.9952</v>
      </c>
      <c r="AF43">
        <v>0.9922</v>
      </c>
      <c r="AG43">
        <v>0.9885</v>
      </c>
      <c r="AH43">
        <v>0.984</v>
      </c>
      <c r="AI43">
        <v>0.9788</v>
      </c>
      <c r="AJ43">
        <v>0.9729</v>
      </c>
      <c r="AK43">
        <v>0.9662</v>
      </c>
      <c r="AL43">
        <v>0.9592</v>
      </c>
      <c r="AM43">
        <v>0.9521</v>
      </c>
      <c r="AN43">
        <v>0.9451</v>
      </c>
      <c r="AO43">
        <v>0.938</v>
      </c>
      <c r="AP43">
        <v>0.931</v>
      </c>
      <c r="AQ43">
        <v>0.924</v>
      </c>
      <c r="AR43">
        <v>0.9169</v>
      </c>
      <c r="AS43">
        <v>0.9099</v>
      </c>
      <c r="AT43">
        <v>0.9028</v>
      </c>
      <c r="AU43">
        <v>0.8958</v>
      </c>
      <c r="AV43">
        <v>0.8888</v>
      </c>
      <c r="AW43">
        <v>0.8817</v>
      </c>
      <c r="AX43">
        <v>0.8747</v>
      </c>
      <c r="AY43">
        <v>0.8676</v>
      </c>
      <c r="AZ43">
        <v>0.8606</v>
      </c>
      <c r="BA43">
        <v>0.8536</v>
      </c>
      <c r="BB43">
        <v>0.8465</v>
      </c>
      <c r="BC43">
        <v>0.8395</v>
      </c>
      <c r="BD43">
        <v>0.8324</v>
      </c>
      <c r="BE43">
        <v>0.8254</v>
      </c>
      <c r="BF43">
        <v>0.8184</v>
      </c>
      <c r="BG43">
        <v>0.8113</v>
      </c>
      <c r="BH43">
        <v>0.8043</v>
      </c>
      <c r="BI43">
        <v>0.7972</v>
      </c>
      <c r="BJ43">
        <v>0.7902</v>
      </c>
      <c r="BK43">
        <v>0.7832</v>
      </c>
      <c r="BL43">
        <v>0.7761</v>
      </c>
      <c r="BM43">
        <v>0.7691</v>
      </c>
      <c r="BN43">
        <v>0.762</v>
      </c>
      <c r="BO43">
        <v>0.755</v>
      </c>
      <c r="BP43">
        <v>0.7479</v>
      </c>
      <c r="BQ43">
        <v>0.7402</v>
      </c>
      <c r="BR43">
        <v>0.7319</v>
      </c>
      <c r="BS43">
        <v>0.723</v>
      </c>
      <c r="BT43">
        <v>0.7134</v>
      </c>
      <c r="BU43">
        <v>0.7031</v>
      </c>
      <c r="BV43">
        <v>0.6923</v>
      </c>
      <c r="BW43">
        <v>0.6808</v>
      </c>
      <c r="BX43">
        <v>0.6687</v>
      </c>
      <c r="BY43">
        <v>0.6559</v>
      </c>
      <c r="BZ43">
        <v>0.6425</v>
      </c>
      <c r="CA43">
        <v>0.6285</v>
      </c>
      <c r="CB43">
        <v>0.6138</v>
      </c>
      <c r="CC43">
        <v>0.5985</v>
      </c>
      <c r="CD43">
        <v>0.5825</v>
      </c>
      <c r="CE43">
        <v>0.566</v>
      </c>
      <c r="CF43">
        <v>0.5488</v>
      </c>
      <c r="CG43">
        <v>0.5309</v>
      </c>
      <c r="CH43">
        <v>0.5124</v>
      </c>
      <c r="CI43">
        <v>0.4933</v>
      </c>
      <c r="CJ43">
        <v>0.4735</v>
      </c>
      <c r="CK43">
        <v>0.4531</v>
      </c>
      <c r="CL43">
        <v>0.4321</v>
      </c>
      <c r="CM43">
        <v>0.4104</v>
      </c>
      <c r="CN43">
        <v>0.3881</v>
      </c>
      <c r="CO43">
        <v>0.3652</v>
      </c>
      <c r="CP43">
        <v>0.3416</v>
      </c>
      <c r="CQ43">
        <v>0.3174</v>
      </c>
      <c r="CR43">
        <v>0.2926</v>
      </c>
      <c r="CS43">
        <v>0.2671</v>
      </c>
      <c r="CT43">
        <v>0.2409</v>
      </c>
      <c r="CU43">
        <v>0.2142</v>
      </c>
      <c r="CV43">
        <v>0.1868</v>
      </c>
    </row>
    <row r="44" spans="1:100" ht="12.75">
      <c r="A44" t="s">
        <v>13</v>
      </c>
      <c r="B44" t="str">
        <f aca="true" t="shared" si="1" ref="B44:B64">MID(A44,2,100)</f>
        <v>2km</v>
      </c>
      <c r="C44">
        <v>2</v>
      </c>
      <c r="D44">
        <v>283.2</v>
      </c>
      <c r="E44">
        <v>0.6526</v>
      </c>
      <c r="F44">
        <v>0.6899</v>
      </c>
      <c r="G44">
        <v>0.725</v>
      </c>
      <c r="H44">
        <v>0.7579</v>
      </c>
      <c r="I44">
        <v>0.7886</v>
      </c>
      <c r="J44">
        <v>0.8171</v>
      </c>
      <c r="K44">
        <v>0.8434</v>
      </c>
      <c r="L44">
        <v>0.8675</v>
      </c>
      <c r="M44">
        <v>0.8894</v>
      </c>
      <c r="N44">
        <v>0.9091</v>
      </c>
      <c r="O44">
        <v>0.9266</v>
      </c>
      <c r="P44">
        <v>0.9419</v>
      </c>
      <c r="Q44">
        <v>0.955</v>
      </c>
      <c r="R44">
        <v>0.967</v>
      </c>
      <c r="S44">
        <v>0.979</v>
      </c>
      <c r="T44">
        <v>0.9893</v>
      </c>
      <c r="U44">
        <v>0.9961</v>
      </c>
      <c r="V44">
        <v>0.9996</v>
      </c>
      <c r="W44">
        <v>1</v>
      </c>
      <c r="X44">
        <v>1</v>
      </c>
      <c r="Y44">
        <v>1</v>
      </c>
      <c r="Z44">
        <v>1</v>
      </c>
      <c r="AA44">
        <v>1</v>
      </c>
      <c r="AB44">
        <v>0.9999</v>
      </c>
      <c r="AC44">
        <v>0.999</v>
      </c>
      <c r="AD44">
        <v>0.9975</v>
      </c>
      <c r="AE44">
        <v>0.9952</v>
      </c>
      <c r="AF44">
        <v>0.9922</v>
      </c>
      <c r="AG44">
        <v>0.9885</v>
      </c>
      <c r="AH44">
        <v>0.984</v>
      </c>
      <c r="AI44">
        <v>0.9788</v>
      </c>
      <c r="AJ44">
        <v>0.9729</v>
      </c>
      <c r="AK44">
        <v>0.9662</v>
      </c>
      <c r="AL44">
        <v>0.9592</v>
      </c>
      <c r="AM44">
        <v>0.9521</v>
      </c>
      <c r="AN44">
        <v>0.9451</v>
      </c>
      <c r="AO44">
        <v>0.938</v>
      </c>
      <c r="AP44">
        <v>0.931</v>
      </c>
      <c r="AQ44">
        <v>0.924</v>
      </c>
      <c r="AR44">
        <v>0.9169</v>
      </c>
      <c r="AS44">
        <v>0.9099</v>
      </c>
      <c r="AT44">
        <v>0.9028</v>
      </c>
      <c r="AU44">
        <v>0.8958</v>
      </c>
      <c r="AV44">
        <v>0.8888</v>
      </c>
      <c r="AW44">
        <v>0.8817</v>
      </c>
      <c r="AX44">
        <v>0.8747</v>
      </c>
      <c r="AY44">
        <v>0.8676</v>
      </c>
      <c r="AZ44">
        <v>0.8606</v>
      </c>
      <c r="BA44">
        <v>0.8536</v>
      </c>
      <c r="BB44">
        <v>0.8465</v>
      </c>
      <c r="BC44">
        <v>0.8395</v>
      </c>
      <c r="BD44">
        <v>0.8324</v>
      </c>
      <c r="BE44">
        <v>0.8254</v>
      </c>
      <c r="BF44">
        <v>0.8184</v>
      </c>
      <c r="BG44">
        <v>0.8113</v>
      </c>
      <c r="BH44">
        <v>0.8043</v>
      </c>
      <c r="BI44">
        <v>0.7972</v>
      </c>
      <c r="BJ44">
        <v>0.7902</v>
      </c>
      <c r="BK44">
        <v>0.7832</v>
      </c>
      <c r="BL44">
        <v>0.7761</v>
      </c>
      <c r="BM44">
        <v>0.7691</v>
      </c>
      <c r="BN44">
        <v>0.762</v>
      </c>
      <c r="BO44">
        <v>0.755</v>
      </c>
      <c r="BP44">
        <v>0.7479</v>
      </c>
      <c r="BQ44">
        <v>0.7402</v>
      </c>
      <c r="BR44">
        <v>0.7319</v>
      </c>
      <c r="BS44">
        <v>0.723</v>
      </c>
      <c r="BT44">
        <v>0.7134</v>
      </c>
      <c r="BU44">
        <v>0.7031</v>
      </c>
      <c r="BV44">
        <v>0.6923</v>
      </c>
      <c r="BW44">
        <v>0.6808</v>
      </c>
      <c r="BX44">
        <v>0.6687</v>
      </c>
      <c r="BY44">
        <v>0.6559</v>
      </c>
      <c r="BZ44">
        <v>0.6425</v>
      </c>
      <c r="CA44">
        <v>0.6285</v>
      </c>
      <c r="CB44">
        <v>0.6138</v>
      </c>
      <c r="CC44">
        <v>0.5985</v>
      </c>
      <c r="CD44">
        <v>0.5825</v>
      </c>
      <c r="CE44">
        <v>0.566</v>
      </c>
      <c r="CF44">
        <v>0.5488</v>
      </c>
      <c r="CG44">
        <v>0.5309</v>
      </c>
      <c r="CH44">
        <v>0.5124</v>
      </c>
      <c r="CI44">
        <v>0.4933</v>
      </c>
      <c r="CJ44">
        <v>0.4735</v>
      </c>
      <c r="CK44">
        <v>0.4531</v>
      </c>
      <c r="CL44">
        <v>0.4321</v>
      </c>
      <c r="CM44">
        <v>0.4104</v>
      </c>
      <c r="CN44">
        <v>0.3881</v>
      </c>
      <c r="CO44">
        <v>0.3652</v>
      </c>
      <c r="CP44">
        <v>0.3416</v>
      </c>
      <c r="CQ44">
        <v>0.3174</v>
      </c>
      <c r="CR44">
        <v>0.2926</v>
      </c>
      <c r="CS44">
        <v>0.2671</v>
      </c>
      <c r="CT44">
        <v>0.2409</v>
      </c>
      <c r="CU44">
        <v>0.2142</v>
      </c>
      <c r="CV44">
        <v>0.1868</v>
      </c>
    </row>
    <row r="45" spans="1:100" ht="12.75">
      <c r="A45" t="s">
        <v>14</v>
      </c>
      <c r="B45" t="str">
        <f t="shared" si="1"/>
        <v>3km</v>
      </c>
      <c r="C45">
        <v>3</v>
      </c>
      <c r="D45">
        <v>440</v>
      </c>
      <c r="E45">
        <v>0.6526</v>
      </c>
      <c r="F45">
        <v>0.6899</v>
      </c>
      <c r="G45">
        <v>0.725</v>
      </c>
      <c r="H45">
        <v>0.7579</v>
      </c>
      <c r="I45">
        <v>0.7886</v>
      </c>
      <c r="J45">
        <v>0.8171</v>
      </c>
      <c r="K45">
        <v>0.8434</v>
      </c>
      <c r="L45">
        <v>0.8675</v>
      </c>
      <c r="M45">
        <v>0.8894</v>
      </c>
      <c r="N45">
        <v>0.9091</v>
      </c>
      <c r="O45">
        <v>0.9266</v>
      </c>
      <c r="P45">
        <v>0.9419</v>
      </c>
      <c r="Q45">
        <v>0.955</v>
      </c>
      <c r="R45">
        <v>0.967</v>
      </c>
      <c r="S45">
        <v>0.979</v>
      </c>
      <c r="T45">
        <v>0.9893</v>
      </c>
      <c r="U45">
        <v>0.9962</v>
      </c>
      <c r="V45">
        <v>0.9996</v>
      </c>
      <c r="W45">
        <v>1</v>
      </c>
      <c r="X45">
        <v>1</v>
      </c>
      <c r="Y45">
        <v>1</v>
      </c>
      <c r="Z45">
        <v>1</v>
      </c>
      <c r="AA45">
        <v>1</v>
      </c>
      <c r="AB45">
        <v>0.9999</v>
      </c>
      <c r="AC45">
        <v>0.9991</v>
      </c>
      <c r="AD45">
        <v>0.9975</v>
      </c>
      <c r="AE45">
        <v>0.9952</v>
      </c>
      <c r="AF45">
        <v>0.9922</v>
      </c>
      <c r="AG45">
        <v>0.9885</v>
      </c>
      <c r="AH45">
        <v>0.984</v>
      </c>
      <c r="AI45">
        <v>0.9788</v>
      </c>
      <c r="AJ45">
        <v>0.9729</v>
      </c>
      <c r="AK45">
        <v>0.9662</v>
      </c>
      <c r="AL45">
        <v>0.9592</v>
      </c>
      <c r="AM45">
        <v>0.9521</v>
      </c>
      <c r="AN45">
        <v>0.9451</v>
      </c>
      <c r="AO45">
        <v>0.938</v>
      </c>
      <c r="AP45">
        <v>0.931</v>
      </c>
      <c r="AQ45">
        <v>0.924</v>
      </c>
      <c r="AR45">
        <v>0.9169</v>
      </c>
      <c r="AS45">
        <v>0.9099</v>
      </c>
      <c r="AT45">
        <v>0.9028</v>
      </c>
      <c r="AU45">
        <v>0.8958</v>
      </c>
      <c r="AV45">
        <v>0.8888</v>
      </c>
      <c r="AW45">
        <v>0.8817</v>
      </c>
      <c r="AX45">
        <v>0.8747</v>
      </c>
      <c r="AY45">
        <v>0.8676</v>
      </c>
      <c r="AZ45">
        <v>0.8606</v>
      </c>
      <c r="BA45">
        <v>0.8536</v>
      </c>
      <c r="BB45">
        <v>0.8465</v>
      </c>
      <c r="BC45">
        <v>0.8395</v>
      </c>
      <c r="BD45">
        <v>0.8324</v>
      </c>
      <c r="BE45">
        <v>0.8254</v>
      </c>
      <c r="BF45">
        <v>0.8184</v>
      </c>
      <c r="BG45">
        <v>0.8113</v>
      </c>
      <c r="BH45">
        <v>0.8043</v>
      </c>
      <c r="BI45">
        <v>0.7972</v>
      </c>
      <c r="BJ45">
        <v>0.7902</v>
      </c>
      <c r="BK45">
        <v>0.7832</v>
      </c>
      <c r="BL45">
        <v>0.7761</v>
      </c>
      <c r="BM45">
        <v>0.7691</v>
      </c>
      <c r="BN45">
        <v>0.762</v>
      </c>
      <c r="BO45">
        <v>0.755</v>
      </c>
      <c r="BP45">
        <v>0.7479</v>
      </c>
      <c r="BQ45">
        <v>0.7402</v>
      </c>
      <c r="BR45">
        <v>0.7319</v>
      </c>
      <c r="BS45">
        <v>0.723</v>
      </c>
      <c r="BT45">
        <v>0.7134</v>
      </c>
      <c r="BU45">
        <v>0.7031</v>
      </c>
      <c r="BV45">
        <v>0.6923</v>
      </c>
      <c r="BW45">
        <v>0.6808</v>
      </c>
      <c r="BX45">
        <v>0.6687</v>
      </c>
      <c r="BY45">
        <v>0.6559</v>
      </c>
      <c r="BZ45">
        <v>0.6425</v>
      </c>
      <c r="CA45">
        <v>0.6285</v>
      </c>
      <c r="CB45">
        <v>0.6138</v>
      </c>
      <c r="CC45">
        <v>0.5985</v>
      </c>
      <c r="CD45">
        <v>0.5825</v>
      </c>
      <c r="CE45">
        <v>0.566</v>
      </c>
      <c r="CF45">
        <v>0.5488</v>
      </c>
      <c r="CG45">
        <v>0.5309</v>
      </c>
      <c r="CH45">
        <v>0.5124</v>
      </c>
      <c r="CI45">
        <v>0.4933</v>
      </c>
      <c r="CJ45">
        <v>0.4735</v>
      </c>
      <c r="CK45">
        <v>0.4531</v>
      </c>
      <c r="CL45">
        <v>0.4321</v>
      </c>
      <c r="CM45">
        <v>0.4104</v>
      </c>
      <c r="CN45">
        <v>0.3881</v>
      </c>
      <c r="CO45">
        <v>0.3652</v>
      </c>
      <c r="CP45">
        <v>0.3416</v>
      </c>
      <c r="CQ45">
        <v>0.3174</v>
      </c>
      <c r="CR45">
        <v>0.2926</v>
      </c>
      <c r="CS45">
        <v>0.2671</v>
      </c>
      <c r="CT45">
        <v>0.2409</v>
      </c>
      <c r="CU45">
        <v>0.2142</v>
      </c>
      <c r="CV45">
        <v>0.1868</v>
      </c>
    </row>
    <row r="46" spans="1:100" ht="12.75">
      <c r="A46" t="s">
        <v>15</v>
      </c>
      <c r="B46" t="str">
        <f t="shared" si="1"/>
        <v>2Mile</v>
      </c>
      <c r="C46">
        <f>2*mile</f>
        <v>3.218</v>
      </c>
      <c r="D46">
        <v>474.6</v>
      </c>
      <c r="E46">
        <v>0.6526</v>
      </c>
      <c r="F46">
        <v>0.6899</v>
      </c>
      <c r="G46">
        <v>0.725</v>
      </c>
      <c r="H46">
        <v>0.7579</v>
      </c>
      <c r="I46">
        <v>0.7886</v>
      </c>
      <c r="J46">
        <v>0.8171</v>
      </c>
      <c r="K46">
        <v>0.8434</v>
      </c>
      <c r="L46">
        <v>0.8675</v>
      </c>
      <c r="M46">
        <v>0.8894</v>
      </c>
      <c r="N46">
        <v>0.9091</v>
      </c>
      <c r="O46">
        <v>0.9266</v>
      </c>
      <c r="P46">
        <v>0.9419</v>
      </c>
      <c r="Q46">
        <v>0.955</v>
      </c>
      <c r="R46">
        <v>0.967</v>
      </c>
      <c r="S46">
        <v>0.979</v>
      </c>
      <c r="T46">
        <v>0.9893</v>
      </c>
      <c r="U46">
        <v>0.9961</v>
      </c>
      <c r="V46">
        <v>0.9996</v>
      </c>
      <c r="W46">
        <v>1</v>
      </c>
      <c r="X46">
        <v>1</v>
      </c>
      <c r="Y46">
        <v>1</v>
      </c>
      <c r="Z46">
        <v>1</v>
      </c>
      <c r="AA46">
        <v>1</v>
      </c>
      <c r="AB46">
        <v>0.9999</v>
      </c>
      <c r="AC46">
        <v>0.9991</v>
      </c>
      <c r="AD46">
        <v>0.9975</v>
      </c>
      <c r="AE46">
        <v>0.9952</v>
      </c>
      <c r="AF46">
        <v>0.9922</v>
      </c>
      <c r="AG46">
        <v>0.9885</v>
      </c>
      <c r="AH46">
        <v>0.984</v>
      </c>
      <c r="AI46">
        <v>0.9788</v>
      </c>
      <c r="AJ46">
        <v>0.9729</v>
      </c>
      <c r="AK46">
        <v>0.9662</v>
      </c>
      <c r="AL46">
        <v>0.9592</v>
      </c>
      <c r="AM46">
        <v>0.9521</v>
      </c>
      <c r="AN46">
        <v>0.9451</v>
      </c>
      <c r="AO46">
        <v>0.938</v>
      </c>
      <c r="AP46">
        <v>0.931</v>
      </c>
      <c r="AQ46">
        <v>0.924</v>
      </c>
      <c r="AR46">
        <v>0.9169</v>
      </c>
      <c r="AS46">
        <v>0.9099</v>
      </c>
      <c r="AT46">
        <v>0.9028</v>
      </c>
      <c r="AU46">
        <v>0.8958</v>
      </c>
      <c r="AV46">
        <v>0.8888</v>
      </c>
      <c r="AW46">
        <v>0.8817</v>
      </c>
      <c r="AX46">
        <v>0.8747</v>
      </c>
      <c r="AY46">
        <v>0.8676</v>
      </c>
      <c r="AZ46">
        <v>0.8606</v>
      </c>
      <c r="BA46">
        <v>0.8536</v>
      </c>
      <c r="BB46">
        <v>0.8465</v>
      </c>
      <c r="BC46">
        <v>0.8395</v>
      </c>
      <c r="BD46">
        <v>0.8324</v>
      </c>
      <c r="BE46">
        <v>0.8254</v>
      </c>
      <c r="BF46">
        <v>0.8184</v>
      </c>
      <c r="BG46">
        <v>0.8113</v>
      </c>
      <c r="BH46">
        <v>0.8043</v>
      </c>
      <c r="BI46">
        <v>0.7972</v>
      </c>
      <c r="BJ46">
        <v>0.7902</v>
      </c>
      <c r="BK46">
        <v>0.7832</v>
      </c>
      <c r="BL46">
        <v>0.7761</v>
      </c>
      <c r="BM46">
        <v>0.7691</v>
      </c>
      <c r="BN46">
        <v>0.762</v>
      </c>
      <c r="BO46">
        <v>0.755</v>
      </c>
      <c r="BP46">
        <v>0.7479</v>
      </c>
      <c r="BQ46">
        <v>0.7402</v>
      </c>
      <c r="BR46">
        <v>0.7319</v>
      </c>
      <c r="BS46">
        <v>0.723</v>
      </c>
      <c r="BT46">
        <v>0.7134</v>
      </c>
      <c r="BU46">
        <v>0.7031</v>
      </c>
      <c r="BV46">
        <v>0.6923</v>
      </c>
      <c r="BW46">
        <v>0.6808</v>
      </c>
      <c r="BX46">
        <v>0.6687</v>
      </c>
      <c r="BY46">
        <v>0.6559</v>
      </c>
      <c r="BZ46">
        <v>0.6425</v>
      </c>
      <c r="CA46">
        <v>0.6285</v>
      </c>
      <c r="CB46">
        <v>0.6138</v>
      </c>
      <c r="CC46">
        <v>0.5985</v>
      </c>
      <c r="CD46">
        <v>0.5825</v>
      </c>
      <c r="CE46">
        <v>0.566</v>
      </c>
      <c r="CF46">
        <v>0.5488</v>
      </c>
      <c r="CG46">
        <v>0.5309</v>
      </c>
      <c r="CH46">
        <v>0.5124</v>
      </c>
      <c r="CI46">
        <v>0.4933</v>
      </c>
      <c r="CJ46">
        <v>0.4735</v>
      </c>
      <c r="CK46">
        <v>0.4531</v>
      </c>
      <c r="CL46">
        <v>0.4321</v>
      </c>
      <c r="CM46">
        <v>0.4104</v>
      </c>
      <c r="CN46">
        <v>0.3881</v>
      </c>
      <c r="CO46">
        <v>0.3652</v>
      </c>
      <c r="CP46">
        <v>0.3416</v>
      </c>
      <c r="CQ46">
        <v>0.3174</v>
      </c>
      <c r="CR46">
        <v>0.2926</v>
      </c>
      <c r="CS46">
        <v>0.2671</v>
      </c>
      <c r="CT46">
        <v>0.2409</v>
      </c>
      <c r="CU46">
        <v>0.2142</v>
      </c>
      <c r="CV46">
        <v>0.1868</v>
      </c>
    </row>
    <row r="47" spans="1:100" ht="12.75">
      <c r="A47" t="s">
        <v>16</v>
      </c>
      <c r="B47" t="str">
        <f t="shared" si="1"/>
        <v>4km</v>
      </c>
      <c r="C47">
        <v>4</v>
      </c>
      <c r="D47">
        <v>598</v>
      </c>
      <c r="E47">
        <v>0.6526</v>
      </c>
      <c r="F47">
        <v>0.6899</v>
      </c>
      <c r="G47">
        <v>0.725</v>
      </c>
      <c r="H47">
        <v>0.7579</v>
      </c>
      <c r="I47">
        <v>0.7886</v>
      </c>
      <c r="J47">
        <v>0.8171</v>
      </c>
      <c r="K47">
        <v>0.8434</v>
      </c>
      <c r="L47">
        <v>0.8675</v>
      </c>
      <c r="M47">
        <v>0.8894</v>
      </c>
      <c r="N47">
        <v>0.9091</v>
      </c>
      <c r="O47">
        <v>0.9266</v>
      </c>
      <c r="P47">
        <v>0.9419</v>
      </c>
      <c r="Q47">
        <v>0.955</v>
      </c>
      <c r="R47">
        <v>0.967</v>
      </c>
      <c r="S47">
        <v>0.979</v>
      </c>
      <c r="T47">
        <v>0.9893</v>
      </c>
      <c r="U47">
        <v>0.9961</v>
      </c>
      <c r="V47">
        <v>0.9996</v>
      </c>
      <c r="W47">
        <v>1</v>
      </c>
      <c r="X47">
        <v>1</v>
      </c>
      <c r="Y47">
        <v>1</v>
      </c>
      <c r="Z47">
        <v>1</v>
      </c>
      <c r="AA47">
        <v>1</v>
      </c>
      <c r="AB47">
        <v>0.9999</v>
      </c>
      <c r="AC47">
        <v>0.9991</v>
      </c>
      <c r="AD47">
        <v>0.9975</v>
      </c>
      <c r="AE47">
        <v>0.9952</v>
      </c>
      <c r="AF47">
        <v>0.9922</v>
      </c>
      <c r="AG47">
        <v>0.9885</v>
      </c>
      <c r="AH47">
        <v>0.984</v>
      </c>
      <c r="AI47">
        <v>0.9788</v>
      </c>
      <c r="AJ47">
        <v>0.9729</v>
      </c>
      <c r="AK47">
        <v>0.9662</v>
      </c>
      <c r="AL47">
        <v>0.9592</v>
      </c>
      <c r="AM47">
        <v>0.9521</v>
      </c>
      <c r="AN47">
        <v>0.9451</v>
      </c>
      <c r="AO47">
        <v>0.938</v>
      </c>
      <c r="AP47">
        <v>0.931</v>
      </c>
      <c r="AQ47">
        <v>0.924</v>
      </c>
      <c r="AR47">
        <v>0.9169</v>
      </c>
      <c r="AS47">
        <v>0.9099</v>
      </c>
      <c r="AT47">
        <v>0.9028</v>
      </c>
      <c r="AU47">
        <v>0.8958</v>
      </c>
      <c r="AV47">
        <v>0.8888</v>
      </c>
      <c r="AW47">
        <v>0.8817</v>
      </c>
      <c r="AX47">
        <v>0.8747</v>
      </c>
      <c r="AY47">
        <v>0.8676</v>
      </c>
      <c r="AZ47">
        <v>0.8606</v>
      </c>
      <c r="BA47">
        <v>0.8536</v>
      </c>
      <c r="BB47">
        <v>0.8465</v>
      </c>
      <c r="BC47">
        <v>0.8395</v>
      </c>
      <c r="BD47">
        <v>0.8324</v>
      </c>
      <c r="BE47">
        <v>0.8254</v>
      </c>
      <c r="BF47">
        <v>0.8184</v>
      </c>
      <c r="BG47">
        <v>0.8113</v>
      </c>
      <c r="BH47">
        <v>0.8043</v>
      </c>
      <c r="BI47">
        <v>0.7972</v>
      </c>
      <c r="BJ47">
        <v>0.7902</v>
      </c>
      <c r="BK47">
        <v>0.7832</v>
      </c>
      <c r="BL47">
        <v>0.7761</v>
      </c>
      <c r="BM47">
        <v>0.7691</v>
      </c>
      <c r="BN47">
        <v>0.762</v>
      </c>
      <c r="BO47">
        <v>0.755</v>
      </c>
      <c r="BP47">
        <v>0.7479</v>
      </c>
      <c r="BQ47">
        <v>0.7402</v>
      </c>
      <c r="BR47">
        <v>0.7319</v>
      </c>
      <c r="BS47">
        <v>0.723</v>
      </c>
      <c r="BT47">
        <v>0.7134</v>
      </c>
      <c r="BU47">
        <v>0.7031</v>
      </c>
      <c r="BV47">
        <v>0.6923</v>
      </c>
      <c r="BW47">
        <v>0.6808</v>
      </c>
      <c r="BX47">
        <v>0.6687</v>
      </c>
      <c r="BY47">
        <v>0.6559</v>
      </c>
      <c r="BZ47">
        <v>0.6425</v>
      </c>
      <c r="CA47">
        <v>0.6285</v>
      </c>
      <c r="CB47">
        <v>0.6138</v>
      </c>
      <c r="CC47">
        <v>0.5985</v>
      </c>
      <c r="CD47">
        <v>0.5825</v>
      </c>
      <c r="CE47">
        <v>0.566</v>
      </c>
      <c r="CF47">
        <v>0.5488</v>
      </c>
      <c r="CG47">
        <v>0.5309</v>
      </c>
      <c r="CH47">
        <v>0.5124</v>
      </c>
      <c r="CI47">
        <v>0.4933</v>
      </c>
      <c r="CJ47">
        <v>0.4735</v>
      </c>
      <c r="CK47">
        <v>0.4531</v>
      </c>
      <c r="CL47">
        <v>0.4321</v>
      </c>
      <c r="CM47">
        <v>0.4104</v>
      </c>
      <c r="CN47">
        <v>0.3881</v>
      </c>
      <c r="CO47">
        <v>0.3652</v>
      </c>
      <c r="CP47">
        <v>0.3416</v>
      </c>
      <c r="CQ47">
        <v>0.3174</v>
      </c>
      <c r="CR47">
        <v>0.2926</v>
      </c>
      <c r="CS47">
        <v>0.2671</v>
      </c>
      <c r="CT47">
        <v>0.2409</v>
      </c>
      <c r="CU47">
        <v>0.2142</v>
      </c>
      <c r="CV47">
        <v>0.1868</v>
      </c>
    </row>
    <row r="48" spans="1:100" ht="12.75">
      <c r="A48" t="s">
        <v>17</v>
      </c>
      <c r="B48" t="str">
        <f t="shared" si="1"/>
        <v>3Mile</v>
      </c>
      <c r="C48">
        <f>3*mile</f>
        <v>4.827</v>
      </c>
      <c r="D48">
        <v>730</v>
      </c>
      <c r="E48">
        <v>0.6526</v>
      </c>
      <c r="F48">
        <v>0.6899</v>
      </c>
      <c r="G48">
        <v>0.725</v>
      </c>
      <c r="H48">
        <v>0.7579</v>
      </c>
      <c r="I48">
        <v>0.7886</v>
      </c>
      <c r="J48">
        <v>0.8171</v>
      </c>
      <c r="K48">
        <v>0.8434</v>
      </c>
      <c r="L48">
        <v>0.8675</v>
      </c>
      <c r="M48">
        <v>0.8894</v>
      </c>
      <c r="N48">
        <v>0.9091</v>
      </c>
      <c r="O48">
        <v>0.9266</v>
      </c>
      <c r="P48">
        <v>0.9419</v>
      </c>
      <c r="Q48">
        <v>0.955</v>
      </c>
      <c r="R48">
        <v>0.967</v>
      </c>
      <c r="S48">
        <v>0.979</v>
      </c>
      <c r="T48">
        <v>0.9893</v>
      </c>
      <c r="U48">
        <v>0.9961</v>
      </c>
      <c r="V48">
        <v>0.9996</v>
      </c>
      <c r="W48">
        <v>1</v>
      </c>
      <c r="X48">
        <v>1</v>
      </c>
      <c r="Y48">
        <v>1</v>
      </c>
      <c r="Z48">
        <v>1</v>
      </c>
      <c r="AA48">
        <v>1</v>
      </c>
      <c r="AB48">
        <v>0.9999</v>
      </c>
      <c r="AC48">
        <v>0.9991</v>
      </c>
      <c r="AD48">
        <v>0.9975</v>
      </c>
      <c r="AE48">
        <v>0.9952</v>
      </c>
      <c r="AF48">
        <v>0.9922</v>
      </c>
      <c r="AG48">
        <v>0.9885</v>
      </c>
      <c r="AH48">
        <v>0.984</v>
      </c>
      <c r="AI48">
        <v>0.9788</v>
      </c>
      <c r="AJ48">
        <v>0.9729</v>
      </c>
      <c r="AK48">
        <v>0.9662</v>
      </c>
      <c r="AL48">
        <v>0.9592</v>
      </c>
      <c r="AM48">
        <v>0.9521</v>
      </c>
      <c r="AN48">
        <v>0.9451</v>
      </c>
      <c r="AO48">
        <v>0.938</v>
      </c>
      <c r="AP48">
        <v>0.931</v>
      </c>
      <c r="AQ48">
        <v>0.924</v>
      </c>
      <c r="AR48">
        <v>0.9169</v>
      </c>
      <c r="AS48">
        <v>0.9099</v>
      </c>
      <c r="AT48">
        <v>0.9028</v>
      </c>
      <c r="AU48">
        <v>0.8958</v>
      </c>
      <c r="AV48">
        <v>0.8888</v>
      </c>
      <c r="AW48">
        <v>0.8817</v>
      </c>
      <c r="AX48">
        <v>0.8747</v>
      </c>
      <c r="AY48">
        <v>0.8676</v>
      </c>
      <c r="AZ48">
        <v>0.8606</v>
      </c>
      <c r="BA48">
        <v>0.8536</v>
      </c>
      <c r="BB48">
        <v>0.8465</v>
      </c>
      <c r="BC48">
        <v>0.8395</v>
      </c>
      <c r="BD48">
        <v>0.8324</v>
      </c>
      <c r="BE48">
        <v>0.8254</v>
      </c>
      <c r="BF48">
        <v>0.8184</v>
      </c>
      <c r="BG48">
        <v>0.8113</v>
      </c>
      <c r="BH48">
        <v>0.8043</v>
      </c>
      <c r="BI48">
        <v>0.7972</v>
      </c>
      <c r="BJ48">
        <v>0.7902</v>
      </c>
      <c r="BK48">
        <v>0.7832</v>
      </c>
      <c r="BL48">
        <v>0.7761</v>
      </c>
      <c r="BM48">
        <v>0.7691</v>
      </c>
      <c r="BN48">
        <v>0.762</v>
      </c>
      <c r="BO48">
        <v>0.755</v>
      </c>
      <c r="BP48">
        <v>0.7479</v>
      </c>
      <c r="BQ48">
        <v>0.7402</v>
      </c>
      <c r="BR48">
        <v>0.7319</v>
      </c>
      <c r="BS48">
        <v>0.723</v>
      </c>
      <c r="BT48">
        <v>0.7134</v>
      </c>
      <c r="BU48">
        <v>0.7031</v>
      </c>
      <c r="BV48">
        <v>0.6923</v>
      </c>
      <c r="BW48">
        <v>0.6808</v>
      </c>
      <c r="BX48">
        <v>0.6687</v>
      </c>
      <c r="BY48">
        <v>0.6559</v>
      </c>
      <c r="BZ48">
        <v>0.6425</v>
      </c>
      <c r="CA48">
        <v>0.6285</v>
      </c>
      <c r="CB48">
        <v>0.6138</v>
      </c>
      <c r="CC48">
        <v>0.5985</v>
      </c>
      <c r="CD48">
        <v>0.5825</v>
      </c>
      <c r="CE48">
        <v>0.566</v>
      </c>
      <c r="CF48">
        <v>0.5488</v>
      </c>
      <c r="CG48">
        <v>0.5309</v>
      </c>
      <c r="CH48">
        <v>0.5124</v>
      </c>
      <c r="CI48">
        <v>0.4933</v>
      </c>
      <c r="CJ48">
        <v>0.4735</v>
      </c>
      <c r="CK48">
        <v>0.4531</v>
      </c>
      <c r="CL48">
        <v>0.4321</v>
      </c>
      <c r="CM48">
        <v>0.4104</v>
      </c>
      <c r="CN48">
        <v>0.3881</v>
      </c>
      <c r="CO48">
        <v>0.3652</v>
      </c>
      <c r="CP48">
        <v>0.3416</v>
      </c>
      <c r="CQ48">
        <v>0.3174</v>
      </c>
      <c r="CR48">
        <v>0.2926</v>
      </c>
      <c r="CS48">
        <v>0.2671</v>
      </c>
      <c r="CT48">
        <v>0.2409</v>
      </c>
      <c r="CU48">
        <v>0.2142</v>
      </c>
      <c r="CV48">
        <v>0.1868</v>
      </c>
    </row>
    <row r="49" spans="1:100" ht="12.75">
      <c r="A49" t="s">
        <v>24</v>
      </c>
      <c r="B49" t="str">
        <f>MID(A49,2,100)</f>
        <v>5kmRoad</v>
      </c>
      <c r="C49">
        <v>5</v>
      </c>
      <c r="D49">
        <v>774</v>
      </c>
      <c r="E49">
        <v>0.6526</v>
      </c>
      <c r="F49">
        <v>0.6899</v>
      </c>
      <c r="G49">
        <v>0.725</v>
      </c>
      <c r="H49">
        <v>0.7579</v>
      </c>
      <c r="I49">
        <v>0.7886</v>
      </c>
      <c r="J49">
        <v>0.8171</v>
      </c>
      <c r="K49">
        <v>0.8434</v>
      </c>
      <c r="L49">
        <v>0.8675</v>
      </c>
      <c r="M49">
        <v>0.8894</v>
      </c>
      <c r="N49">
        <v>0.9091</v>
      </c>
      <c r="O49">
        <v>0.9266</v>
      </c>
      <c r="P49">
        <v>0.9419</v>
      </c>
      <c r="Q49">
        <v>0.955</v>
      </c>
      <c r="R49">
        <v>0.967</v>
      </c>
      <c r="S49">
        <v>0.979</v>
      </c>
      <c r="T49">
        <v>0.9893</v>
      </c>
      <c r="U49">
        <v>0.9961</v>
      </c>
      <c r="V49">
        <v>0.9996</v>
      </c>
      <c r="W49">
        <v>1</v>
      </c>
      <c r="X49">
        <v>1</v>
      </c>
      <c r="Y49">
        <v>1</v>
      </c>
      <c r="Z49">
        <v>1</v>
      </c>
      <c r="AA49">
        <v>1</v>
      </c>
      <c r="AB49">
        <v>0.9999</v>
      </c>
      <c r="AC49">
        <v>0.9991</v>
      </c>
      <c r="AD49">
        <v>0.9975</v>
      </c>
      <c r="AE49">
        <v>0.9952</v>
      </c>
      <c r="AF49">
        <v>0.9922</v>
      </c>
      <c r="AG49">
        <v>0.9885</v>
      </c>
      <c r="AH49">
        <v>0.984</v>
      </c>
      <c r="AI49">
        <v>0.9788</v>
      </c>
      <c r="AJ49">
        <v>0.9729</v>
      </c>
      <c r="AK49">
        <v>0.9662</v>
      </c>
      <c r="AL49">
        <v>0.9592</v>
      </c>
      <c r="AM49">
        <v>0.9521</v>
      </c>
      <c r="AN49">
        <v>0.9451</v>
      </c>
      <c r="AO49">
        <v>0.938</v>
      </c>
      <c r="AP49">
        <v>0.931</v>
      </c>
      <c r="AQ49">
        <v>0.924</v>
      </c>
      <c r="AR49">
        <v>0.9169</v>
      </c>
      <c r="AS49">
        <v>0.9099</v>
      </c>
      <c r="AT49">
        <v>0.9028</v>
      </c>
      <c r="AU49">
        <v>0.8958</v>
      </c>
      <c r="AV49">
        <v>0.8888</v>
      </c>
      <c r="AW49">
        <v>0.8817</v>
      </c>
      <c r="AX49">
        <v>0.8747</v>
      </c>
      <c r="AY49">
        <v>0.8676</v>
      </c>
      <c r="AZ49">
        <v>0.8606</v>
      </c>
      <c r="BA49">
        <v>0.8536</v>
      </c>
      <c r="BB49">
        <v>0.8465</v>
      </c>
      <c r="BC49">
        <v>0.8395</v>
      </c>
      <c r="BD49">
        <v>0.8324</v>
      </c>
      <c r="BE49">
        <v>0.8254</v>
      </c>
      <c r="BF49">
        <v>0.8184</v>
      </c>
      <c r="BG49">
        <v>0.8113</v>
      </c>
      <c r="BH49">
        <v>0.8043</v>
      </c>
      <c r="BI49">
        <v>0.7972</v>
      </c>
      <c r="BJ49">
        <v>0.7902</v>
      </c>
      <c r="BK49">
        <v>0.7832</v>
      </c>
      <c r="BL49">
        <v>0.7761</v>
      </c>
      <c r="BM49">
        <v>0.7691</v>
      </c>
      <c r="BN49">
        <v>0.762</v>
      </c>
      <c r="BO49">
        <v>0.755</v>
      </c>
      <c r="BP49">
        <v>0.7479</v>
      </c>
      <c r="BQ49">
        <v>0.7402</v>
      </c>
      <c r="BR49">
        <v>0.7319</v>
      </c>
      <c r="BS49">
        <v>0.723</v>
      </c>
      <c r="BT49">
        <v>0.7134</v>
      </c>
      <c r="BU49">
        <v>0.7031</v>
      </c>
      <c r="BV49">
        <v>0.6923</v>
      </c>
      <c r="BW49">
        <v>0.6808</v>
      </c>
      <c r="BX49">
        <v>0.6687</v>
      </c>
      <c r="BY49">
        <v>0.6559</v>
      </c>
      <c r="BZ49">
        <v>0.6425</v>
      </c>
      <c r="CA49">
        <v>0.6285</v>
      </c>
      <c r="CB49">
        <v>0.6138</v>
      </c>
      <c r="CC49">
        <v>0.5985</v>
      </c>
      <c r="CD49">
        <v>0.5825</v>
      </c>
      <c r="CE49">
        <v>0.566</v>
      </c>
      <c r="CF49">
        <v>0.5488</v>
      </c>
      <c r="CG49">
        <v>0.5309</v>
      </c>
      <c r="CH49">
        <v>0.5124</v>
      </c>
      <c r="CI49">
        <v>0.4933</v>
      </c>
      <c r="CJ49">
        <v>0.4735</v>
      </c>
      <c r="CK49">
        <v>0.4531</v>
      </c>
      <c r="CL49">
        <v>0.4321</v>
      </c>
      <c r="CM49">
        <v>0.4104</v>
      </c>
      <c r="CN49">
        <v>0.3881</v>
      </c>
      <c r="CO49">
        <v>0.3652</v>
      </c>
      <c r="CP49">
        <v>0.3416</v>
      </c>
      <c r="CQ49">
        <v>0.3174</v>
      </c>
      <c r="CR49">
        <v>0.2926</v>
      </c>
      <c r="CS49">
        <v>0.2671</v>
      </c>
      <c r="CT49">
        <v>0.2409</v>
      </c>
      <c r="CU49">
        <v>0.2142</v>
      </c>
      <c r="CV49">
        <v>0.1868</v>
      </c>
    </row>
    <row r="50" spans="1:100" ht="12.75">
      <c r="A50" t="s">
        <v>18</v>
      </c>
      <c r="B50" t="str">
        <f t="shared" si="1"/>
        <v>5km</v>
      </c>
      <c r="C50">
        <v>5</v>
      </c>
      <c r="D50">
        <v>757</v>
      </c>
      <c r="E50">
        <v>0.6526</v>
      </c>
      <c r="F50">
        <v>0.6899</v>
      </c>
      <c r="G50">
        <v>0.725</v>
      </c>
      <c r="H50">
        <v>0.7579</v>
      </c>
      <c r="I50">
        <v>0.7886</v>
      </c>
      <c r="J50">
        <v>0.8171</v>
      </c>
      <c r="K50">
        <v>0.8434</v>
      </c>
      <c r="L50">
        <v>0.8675</v>
      </c>
      <c r="M50">
        <v>0.8894</v>
      </c>
      <c r="N50">
        <v>0.9091</v>
      </c>
      <c r="O50">
        <v>0.9266</v>
      </c>
      <c r="P50">
        <v>0.9419</v>
      </c>
      <c r="Q50">
        <v>0.955</v>
      </c>
      <c r="R50">
        <v>0.967</v>
      </c>
      <c r="S50">
        <v>0.979</v>
      </c>
      <c r="T50">
        <v>0.9893</v>
      </c>
      <c r="U50">
        <v>0.9961</v>
      </c>
      <c r="V50">
        <v>0.9996</v>
      </c>
      <c r="W50">
        <v>1</v>
      </c>
      <c r="X50">
        <v>1</v>
      </c>
      <c r="Y50">
        <v>1</v>
      </c>
      <c r="Z50">
        <v>1</v>
      </c>
      <c r="AA50">
        <v>1</v>
      </c>
      <c r="AB50">
        <v>0.9999</v>
      </c>
      <c r="AC50">
        <v>0.9991</v>
      </c>
      <c r="AD50">
        <v>0.9975</v>
      </c>
      <c r="AE50">
        <v>0.9952</v>
      </c>
      <c r="AF50">
        <v>0.9922</v>
      </c>
      <c r="AG50">
        <v>0.9885</v>
      </c>
      <c r="AH50">
        <v>0.984</v>
      </c>
      <c r="AI50">
        <v>0.9788</v>
      </c>
      <c r="AJ50">
        <v>0.9729</v>
      </c>
      <c r="AK50">
        <v>0.9662</v>
      </c>
      <c r="AL50">
        <v>0.9592</v>
      </c>
      <c r="AM50">
        <v>0.9521</v>
      </c>
      <c r="AN50">
        <v>0.9451</v>
      </c>
      <c r="AO50">
        <v>0.938</v>
      </c>
      <c r="AP50">
        <v>0.931</v>
      </c>
      <c r="AQ50">
        <v>0.924</v>
      </c>
      <c r="AR50">
        <v>0.9169</v>
      </c>
      <c r="AS50">
        <v>0.9099</v>
      </c>
      <c r="AT50">
        <v>0.9028</v>
      </c>
      <c r="AU50">
        <v>0.8958</v>
      </c>
      <c r="AV50">
        <v>0.8888</v>
      </c>
      <c r="AW50">
        <v>0.8817</v>
      </c>
      <c r="AX50">
        <v>0.8747</v>
      </c>
      <c r="AY50">
        <v>0.8676</v>
      </c>
      <c r="AZ50">
        <v>0.8606</v>
      </c>
      <c r="BA50">
        <v>0.8536</v>
      </c>
      <c r="BB50">
        <v>0.8465</v>
      </c>
      <c r="BC50">
        <v>0.8395</v>
      </c>
      <c r="BD50">
        <v>0.8324</v>
      </c>
      <c r="BE50">
        <v>0.8254</v>
      </c>
      <c r="BF50">
        <v>0.8184</v>
      </c>
      <c r="BG50">
        <v>0.8113</v>
      </c>
      <c r="BH50">
        <v>0.8043</v>
      </c>
      <c r="BI50">
        <v>0.7972</v>
      </c>
      <c r="BJ50">
        <v>0.7902</v>
      </c>
      <c r="BK50">
        <v>0.7832</v>
      </c>
      <c r="BL50">
        <v>0.7761</v>
      </c>
      <c r="BM50">
        <v>0.7691</v>
      </c>
      <c r="BN50">
        <v>0.762</v>
      </c>
      <c r="BO50">
        <v>0.755</v>
      </c>
      <c r="BP50">
        <v>0.7479</v>
      </c>
      <c r="BQ50">
        <v>0.7402</v>
      </c>
      <c r="BR50">
        <v>0.7319</v>
      </c>
      <c r="BS50">
        <v>0.723</v>
      </c>
      <c r="BT50">
        <v>0.7134</v>
      </c>
      <c r="BU50">
        <v>0.7031</v>
      </c>
      <c r="BV50">
        <v>0.6923</v>
      </c>
      <c r="BW50">
        <v>0.6808</v>
      </c>
      <c r="BX50">
        <v>0.6687</v>
      </c>
      <c r="BY50">
        <v>0.6559</v>
      </c>
      <c r="BZ50">
        <v>0.6425</v>
      </c>
      <c r="CA50">
        <v>0.6285</v>
      </c>
      <c r="CB50">
        <v>0.6138</v>
      </c>
      <c r="CC50">
        <v>0.5985</v>
      </c>
      <c r="CD50">
        <v>0.5825</v>
      </c>
      <c r="CE50">
        <v>0.566</v>
      </c>
      <c r="CF50">
        <v>0.5488</v>
      </c>
      <c r="CG50">
        <v>0.5309</v>
      </c>
      <c r="CH50">
        <v>0.5124</v>
      </c>
      <c r="CI50">
        <v>0.4933</v>
      </c>
      <c r="CJ50">
        <v>0.4735</v>
      </c>
      <c r="CK50">
        <v>0.4531</v>
      </c>
      <c r="CL50">
        <v>0.4321</v>
      </c>
      <c r="CM50">
        <v>0.4104</v>
      </c>
      <c r="CN50">
        <v>0.3881</v>
      </c>
      <c r="CO50">
        <v>0.3652</v>
      </c>
      <c r="CP50">
        <v>0.3416</v>
      </c>
      <c r="CQ50">
        <v>0.3174</v>
      </c>
      <c r="CR50">
        <v>0.2926</v>
      </c>
      <c r="CS50">
        <v>0.2671</v>
      </c>
      <c r="CT50">
        <v>0.2409</v>
      </c>
      <c r="CU50">
        <v>0.2142</v>
      </c>
      <c r="CV50">
        <v>0.1868</v>
      </c>
    </row>
    <row r="51" spans="1:100" ht="12.75">
      <c r="A51" t="s">
        <v>25</v>
      </c>
      <c r="B51" t="str">
        <f>MID(A51,2,100)</f>
        <v>6kmRoad</v>
      </c>
      <c r="C51">
        <v>6</v>
      </c>
      <c r="D51">
        <v>940</v>
      </c>
      <c r="E51">
        <v>0.6526</v>
      </c>
      <c r="F51">
        <v>0.6899</v>
      </c>
      <c r="G51">
        <v>0.725</v>
      </c>
      <c r="H51">
        <v>0.7579</v>
      </c>
      <c r="I51">
        <v>0.7886</v>
      </c>
      <c r="J51">
        <v>0.8171</v>
      </c>
      <c r="K51">
        <v>0.8434</v>
      </c>
      <c r="L51">
        <v>0.8675</v>
      </c>
      <c r="M51">
        <v>0.8894</v>
      </c>
      <c r="N51">
        <v>0.9091</v>
      </c>
      <c r="O51">
        <v>0.9266</v>
      </c>
      <c r="P51">
        <v>0.9419</v>
      </c>
      <c r="Q51">
        <v>0.955</v>
      </c>
      <c r="R51">
        <v>0.967</v>
      </c>
      <c r="S51">
        <v>0.979</v>
      </c>
      <c r="T51">
        <v>0.9893</v>
      </c>
      <c r="U51">
        <v>0.9961</v>
      </c>
      <c r="V51">
        <v>0.9996</v>
      </c>
      <c r="W51">
        <v>1</v>
      </c>
      <c r="X51">
        <v>1</v>
      </c>
      <c r="Y51">
        <v>1</v>
      </c>
      <c r="Z51">
        <v>1</v>
      </c>
      <c r="AA51">
        <v>1</v>
      </c>
      <c r="AB51">
        <v>0.9999</v>
      </c>
      <c r="AC51">
        <v>0.9991</v>
      </c>
      <c r="AD51">
        <v>0.9975</v>
      </c>
      <c r="AE51">
        <v>0.9952</v>
      </c>
      <c r="AF51">
        <v>0.9922</v>
      </c>
      <c r="AG51">
        <v>0.9885</v>
      </c>
      <c r="AH51">
        <v>0.984</v>
      </c>
      <c r="AI51">
        <v>0.9788</v>
      </c>
      <c r="AJ51">
        <v>0.9729</v>
      </c>
      <c r="AK51">
        <v>0.9662</v>
      </c>
      <c r="AL51">
        <v>0.9592</v>
      </c>
      <c r="AM51">
        <v>0.9521</v>
      </c>
      <c r="AN51">
        <v>0.9451</v>
      </c>
      <c r="AO51">
        <v>0.938</v>
      </c>
      <c r="AP51">
        <v>0.931</v>
      </c>
      <c r="AQ51">
        <v>0.924</v>
      </c>
      <c r="AR51">
        <v>0.9169</v>
      </c>
      <c r="AS51">
        <v>0.9099</v>
      </c>
      <c r="AT51">
        <v>0.9028</v>
      </c>
      <c r="AU51">
        <v>0.8958</v>
      </c>
      <c r="AV51">
        <v>0.8888</v>
      </c>
      <c r="AW51">
        <v>0.8817</v>
      </c>
      <c r="AX51">
        <v>0.8747</v>
      </c>
      <c r="AY51">
        <v>0.8676</v>
      </c>
      <c r="AZ51">
        <v>0.8606</v>
      </c>
      <c r="BA51">
        <v>0.8536</v>
      </c>
      <c r="BB51">
        <v>0.8465</v>
      </c>
      <c r="BC51">
        <v>0.8395</v>
      </c>
      <c r="BD51">
        <v>0.8324</v>
      </c>
      <c r="BE51">
        <v>0.8254</v>
      </c>
      <c r="BF51">
        <v>0.8184</v>
      </c>
      <c r="BG51">
        <v>0.8113</v>
      </c>
      <c r="BH51">
        <v>0.8043</v>
      </c>
      <c r="BI51">
        <v>0.7972</v>
      </c>
      <c r="BJ51">
        <v>0.7902</v>
      </c>
      <c r="BK51">
        <v>0.7832</v>
      </c>
      <c r="BL51">
        <v>0.7761</v>
      </c>
      <c r="BM51">
        <v>0.7691</v>
      </c>
      <c r="BN51">
        <v>0.762</v>
      </c>
      <c r="BO51">
        <v>0.755</v>
      </c>
      <c r="BP51">
        <v>0.7479</v>
      </c>
      <c r="BQ51">
        <v>0.7402</v>
      </c>
      <c r="BR51">
        <v>0.7319</v>
      </c>
      <c r="BS51">
        <v>0.723</v>
      </c>
      <c r="BT51">
        <v>0.7134</v>
      </c>
      <c r="BU51">
        <v>0.7031</v>
      </c>
      <c r="BV51">
        <v>0.6923</v>
      </c>
      <c r="BW51">
        <v>0.6808</v>
      </c>
      <c r="BX51">
        <v>0.6687</v>
      </c>
      <c r="BY51">
        <v>0.6559</v>
      </c>
      <c r="BZ51">
        <v>0.6425</v>
      </c>
      <c r="CA51">
        <v>0.6285</v>
      </c>
      <c r="CB51">
        <v>0.6138</v>
      </c>
      <c r="CC51">
        <v>0.5985</v>
      </c>
      <c r="CD51">
        <v>0.5825</v>
      </c>
      <c r="CE51">
        <v>0.566</v>
      </c>
      <c r="CF51">
        <v>0.5488</v>
      </c>
      <c r="CG51">
        <v>0.5309</v>
      </c>
      <c r="CH51">
        <v>0.5124</v>
      </c>
      <c r="CI51">
        <v>0.4933</v>
      </c>
      <c r="CJ51">
        <v>0.4735</v>
      </c>
      <c r="CK51">
        <v>0.4531</v>
      </c>
      <c r="CL51">
        <v>0.4321</v>
      </c>
      <c r="CM51">
        <v>0.4104</v>
      </c>
      <c r="CN51">
        <v>0.3881</v>
      </c>
      <c r="CO51">
        <v>0.3652</v>
      </c>
      <c r="CP51">
        <v>0.3416</v>
      </c>
      <c r="CQ51">
        <v>0.3174</v>
      </c>
      <c r="CR51">
        <v>0.2926</v>
      </c>
      <c r="CS51">
        <v>0.2671</v>
      </c>
      <c r="CT51">
        <v>0.2409</v>
      </c>
      <c r="CU51">
        <v>0.2142</v>
      </c>
      <c r="CV51">
        <v>0.1868</v>
      </c>
    </row>
    <row r="52" spans="1:100" ht="12.75">
      <c r="A52" t="s">
        <v>19</v>
      </c>
      <c r="B52" t="str">
        <f t="shared" si="1"/>
        <v>6km</v>
      </c>
      <c r="C52">
        <v>6</v>
      </c>
      <c r="D52">
        <v>919</v>
      </c>
      <c r="E52">
        <v>0.6526</v>
      </c>
      <c r="F52">
        <v>0.6899</v>
      </c>
      <c r="G52">
        <v>0.725</v>
      </c>
      <c r="H52">
        <v>0.7579</v>
      </c>
      <c r="I52">
        <v>0.7886</v>
      </c>
      <c r="J52">
        <v>0.8171</v>
      </c>
      <c r="K52">
        <v>0.8434</v>
      </c>
      <c r="L52">
        <v>0.8675</v>
      </c>
      <c r="M52">
        <v>0.8894</v>
      </c>
      <c r="N52">
        <v>0.9091</v>
      </c>
      <c r="O52">
        <v>0.9266</v>
      </c>
      <c r="P52">
        <v>0.9419</v>
      </c>
      <c r="Q52">
        <v>0.955</v>
      </c>
      <c r="R52">
        <v>0.967</v>
      </c>
      <c r="S52">
        <v>0.979</v>
      </c>
      <c r="T52">
        <v>0.9893</v>
      </c>
      <c r="U52">
        <v>0.9961</v>
      </c>
      <c r="V52">
        <v>0.9996</v>
      </c>
      <c r="W52">
        <v>1</v>
      </c>
      <c r="X52">
        <v>1</v>
      </c>
      <c r="Y52">
        <v>1</v>
      </c>
      <c r="Z52">
        <v>1</v>
      </c>
      <c r="AA52">
        <v>1</v>
      </c>
      <c r="AB52">
        <v>0.9999</v>
      </c>
      <c r="AC52">
        <v>0.9991</v>
      </c>
      <c r="AD52">
        <v>0.9975</v>
      </c>
      <c r="AE52">
        <v>0.9952</v>
      </c>
      <c r="AF52">
        <v>0.9922</v>
      </c>
      <c r="AG52">
        <v>0.9885</v>
      </c>
      <c r="AH52">
        <v>0.984</v>
      </c>
      <c r="AI52">
        <v>0.9788</v>
      </c>
      <c r="AJ52">
        <v>0.9729</v>
      </c>
      <c r="AK52">
        <v>0.9662</v>
      </c>
      <c r="AL52">
        <v>0.9592</v>
      </c>
      <c r="AM52">
        <v>0.9521</v>
      </c>
      <c r="AN52">
        <v>0.9451</v>
      </c>
      <c r="AO52">
        <v>0.938</v>
      </c>
      <c r="AP52">
        <v>0.931</v>
      </c>
      <c r="AQ52">
        <v>0.924</v>
      </c>
      <c r="AR52">
        <v>0.9169</v>
      </c>
      <c r="AS52">
        <v>0.9099</v>
      </c>
      <c r="AT52">
        <v>0.9028</v>
      </c>
      <c r="AU52">
        <v>0.8958</v>
      </c>
      <c r="AV52">
        <v>0.8888</v>
      </c>
      <c r="AW52">
        <v>0.8817</v>
      </c>
      <c r="AX52">
        <v>0.8747</v>
      </c>
      <c r="AY52">
        <v>0.8676</v>
      </c>
      <c r="AZ52">
        <v>0.8606</v>
      </c>
      <c r="BA52">
        <v>0.8536</v>
      </c>
      <c r="BB52">
        <v>0.8465</v>
      </c>
      <c r="BC52">
        <v>0.8395</v>
      </c>
      <c r="BD52">
        <v>0.8324</v>
      </c>
      <c r="BE52">
        <v>0.8254</v>
      </c>
      <c r="BF52">
        <v>0.8184</v>
      </c>
      <c r="BG52">
        <v>0.8113</v>
      </c>
      <c r="BH52">
        <v>0.8043</v>
      </c>
      <c r="BI52">
        <v>0.7972</v>
      </c>
      <c r="BJ52">
        <v>0.7902</v>
      </c>
      <c r="BK52">
        <v>0.7832</v>
      </c>
      <c r="BL52">
        <v>0.7761</v>
      </c>
      <c r="BM52">
        <v>0.7691</v>
      </c>
      <c r="BN52">
        <v>0.762</v>
      </c>
      <c r="BO52">
        <v>0.755</v>
      </c>
      <c r="BP52">
        <v>0.7479</v>
      </c>
      <c r="BQ52">
        <v>0.7402</v>
      </c>
      <c r="BR52">
        <v>0.7319</v>
      </c>
      <c r="BS52">
        <v>0.723</v>
      </c>
      <c r="BT52">
        <v>0.7134</v>
      </c>
      <c r="BU52">
        <v>0.7031</v>
      </c>
      <c r="BV52">
        <v>0.6923</v>
      </c>
      <c r="BW52">
        <v>0.6808</v>
      </c>
      <c r="BX52">
        <v>0.6687</v>
      </c>
      <c r="BY52">
        <v>0.6559</v>
      </c>
      <c r="BZ52">
        <v>0.6425</v>
      </c>
      <c r="CA52">
        <v>0.6285</v>
      </c>
      <c r="CB52">
        <v>0.6138</v>
      </c>
      <c r="CC52">
        <v>0.5985</v>
      </c>
      <c r="CD52">
        <v>0.5825</v>
      </c>
      <c r="CE52">
        <v>0.566</v>
      </c>
      <c r="CF52">
        <v>0.5488</v>
      </c>
      <c r="CG52">
        <v>0.5309</v>
      </c>
      <c r="CH52">
        <v>0.5124</v>
      </c>
      <c r="CI52">
        <v>0.4933</v>
      </c>
      <c r="CJ52">
        <v>0.4735</v>
      </c>
      <c r="CK52">
        <v>0.4531</v>
      </c>
      <c r="CL52">
        <v>0.4321</v>
      </c>
      <c r="CM52">
        <v>0.4104</v>
      </c>
      <c r="CN52">
        <v>0.3881</v>
      </c>
      <c r="CO52">
        <v>0.3652</v>
      </c>
      <c r="CP52">
        <v>0.3416</v>
      </c>
      <c r="CQ52">
        <v>0.3174</v>
      </c>
      <c r="CR52">
        <v>0.2926</v>
      </c>
      <c r="CS52">
        <v>0.2671</v>
      </c>
      <c r="CT52">
        <v>0.2409</v>
      </c>
      <c r="CU52">
        <v>0.2142</v>
      </c>
      <c r="CV52">
        <v>0.1868</v>
      </c>
    </row>
    <row r="53" spans="1:100" ht="12.75">
      <c r="A53" t="s">
        <v>26</v>
      </c>
      <c r="B53" t="str">
        <f>MID(A53,2,100)</f>
        <v>4MileRoad</v>
      </c>
      <c r="C53">
        <v>6.436</v>
      </c>
      <c r="D53">
        <v>1011</v>
      </c>
      <c r="E53">
        <v>0.6526</v>
      </c>
      <c r="F53">
        <v>0.6899</v>
      </c>
      <c r="G53">
        <v>0.725</v>
      </c>
      <c r="H53">
        <v>0.7579</v>
      </c>
      <c r="I53">
        <v>0.7886</v>
      </c>
      <c r="J53">
        <v>0.8171</v>
      </c>
      <c r="K53">
        <v>0.8434</v>
      </c>
      <c r="L53">
        <v>0.8675</v>
      </c>
      <c r="M53">
        <v>0.8894</v>
      </c>
      <c r="N53">
        <v>0.9091</v>
      </c>
      <c r="O53">
        <v>0.9266</v>
      </c>
      <c r="P53">
        <v>0.9419</v>
      </c>
      <c r="Q53">
        <v>0.955</v>
      </c>
      <c r="R53">
        <v>0.967</v>
      </c>
      <c r="S53">
        <v>0.979</v>
      </c>
      <c r="T53">
        <v>0.9893</v>
      </c>
      <c r="U53">
        <v>0.9961</v>
      </c>
      <c r="V53">
        <v>0.9996</v>
      </c>
      <c r="W53">
        <v>1</v>
      </c>
      <c r="X53">
        <v>1</v>
      </c>
      <c r="Y53">
        <v>1</v>
      </c>
      <c r="Z53">
        <v>1</v>
      </c>
      <c r="AA53">
        <v>1</v>
      </c>
      <c r="AB53">
        <v>0.9999</v>
      </c>
      <c r="AC53">
        <v>0.9991</v>
      </c>
      <c r="AD53">
        <v>0.9975</v>
      </c>
      <c r="AE53">
        <v>0.9952</v>
      </c>
      <c r="AF53">
        <v>0.9922</v>
      </c>
      <c r="AG53">
        <v>0.9885</v>
      </c>
      <c r="AH53">
        <v>0.984</v>
      </c>
      <c r="AI53">
        <v>0.9788</v>
      </c>
      <c r="AJ53">
        <v>0.9729</v>
      </c>
      <c r="AK53">
        <v>0.9662</v>
      </c>
      <c r="AL53">
        <v>0.9592</v>
      </c>
      <c r="AM53">
        <v>0.9521</v>
      </c>
      <c r="AN53">
        <v>0.9451</v>
      </c>
      <c r="AO53">
        <v>0.938</v>
      </c>
      <c r="AP53">
        <v>0.931</v>
      </c>
      <c r="AQ53">
        <v>0.924</v>
      </c>
      <c r="AR53">
        <v>0.9169</v>
      </c>
      <c r="AS53">
        <v>0.9099</v>
      </c>
      <c r="AT53">
        <v>0.9028</v>
      </c>
      <c r="AU53">
        <v>0.8958</v>
      </c>
      <c r="AV53">
        <v>0.8888</v>
      </c>
      <c r="AW53">
        <v>0.8817</v>
      </c>
      <c r="AX53">
        <v>0.8747</v>
      </c>
      <c r="AY53">
        <v>0.8676</v>
      </c>
      <c r="AZ53">
        <v>0.8606</v>
      </c>
      <c r="BA53">
        <v>0.8536</v>
      </c>
      <c r="BB53">
        <v>0.8465</v>
      </c>
      <c r="BC53">
        <v>0.8395</v>
      </c>
      <c r="BD53">
        <v>0.8324</v>
      </c>
      <c r="BE53">
        <v>0.8254</v>
      </c>
      <c r="BF53">
        <v>0.8184</v>
      </c>
      <c r="BG53">
        <v>0.8113</v>
      </c>
      <c r="BH53">
        <v>0.8043</v>
      </c>
      <c r="BI53">
        <v>0.7972</v>
      </c>
      <c r="BJ53">
        <v>0.7902</v>
      </c>
      <c r="BK53">
        <v>0.7832</v>
      </c>
      <c r="BL53">
        <v>0.7761</v>
      </c>
      <c r="BM53">
        <v>0.7691</v>
      </c>
      <c r="BN53">
        <v>0.762</v>
      </c>
      <c r="BO53">
        <v>0.755</v>
      </c>
      <c r="BP53">
        <v>0.7479</v>
      </c>
      <c r="BQ53">
        <v>0.7402</v>
      </c>
      <c r="BR53">
        <v>0.7319</v>
      </c>
      <c r="BS53">
        <v>0.723</v>
      </c>
      <c r="BT53">
        <v>0.7134</v>
      </c>
      <c r="BU53">
        <v>0.7031</v>
      </c>
      <c r="BV53">
        <v>0.6923</v>
      </c>
      <c r="BW53">
        <v>0.6808</v>
      </c>
      <c r="BX53">
        <v>0.6687</v>
      </c>
      <c r="BY53">
        <v>0.6559</v>
      </c>
      <c r="BZ53">
        <v>0.6425</v>
      </c>
      <c r="CA53">
        <v>0.6285</v>
      </c>
      <c r="CB53">
        <v>0.6138</v>
      </c>
      <c r="CC53">
        <v>0.5985</v>
      </c>
      <c r="CD53">
        <v>0.5825</v>
      </c>
      <c r="CE53">
        <v>0.566</v>
      </c>
      <c r="CF53">
        <v>0.5488</v>
      </c>
      <c r="CG53">
        <v>0.5309</v>
      </c>
      <c r="CH53">
        <v>0.5124</v>
      </c>
      <c r="CI53">
        <v>0.4933</v>
      </c>
      <c r="CJ53">
        <v>0.4735</v>
      </c>
      <c r="CK53">
        <v>0.4531</v>
      </c>
      <c r="CL53">
        <v>0.4321</v>
      </c>
      <c r="CM53">
        <v>0.4104</v>
      </c>
      <c r="CN53">
        <v>0.3881</v>
      </c>
      <c r="CO53">
        <v>0.3652</v>
      </c>
      <c r="CP53">
        <v>0.3416</v>
      </c>
      <c r="CQ53">
        <v>0.3174</v>
      </c>
      <c r="CR53">
        <v>0.2926</v>
      </c>
      <c r="CS53">
        <v>0.2671</v>
      </c>
      <c r="CT53">
        <v>0.2409</v>
      </c>
      <c r="CU53">
        <v>0.2142</v>
      </c>
      <c r="CV53">
        <v>0.1868</v>
      </c>
    </row>
    <row r="54" spans="1:100" ht="12.75">
      <c r="A54" t="s">
        <v>20</v>
      </c>
      <c r="B54" t="str">
        <f t="shared" si="1"/>
        <v>4Mile</v>
      </c>
      <c r="C54">
        <v>6.436</v>
      </c>
      <c r="D54">
        <v>990</v>
      </c>
      <c r="E54">
        <v>0.6526</v>
      </c>
      <c r="F54">
        <v>0.6899</v>
      </c>
      <c r="G54">
        <v>0.725</v>
      </c>
      <c r="H54">
        <v>0.7579</v>
      </c>
      <c r="I54">
        <v>0.7886</v>
      </c>
      <c r="J54">
        <v>0.8171</v>
      </c>
      <c r="K54">
        <v>0.8434</v>
      </c>
      <c r="L54">
        <v>0.8675</v>
      </c>
      <c r="M54">
        <v>0.8894</v>
      </c>
      <c r="N54">
        <v>0.9091</v>
      </c>
      <c r="O54">
        <v>0.9266</v>
      </c>
      <c r="P54">
        <v>0.9419</v>
      </c>
      <c r="Q54">
        <v>0.955</v>
      </c>
      <c r="R54">
        <v>0.967</v>
      </c>
      <c r="S54">
        <v>0.979</v>
      </c>
      <c r="T54">
        <v>0.9893</v>
      </c>
      <c r="U54">
        <v>0.9961</v>
      </c>
      <c r="V54">
        <v>0.9996</v>
      </c>
      <c r="W54">
        <v>1</v>
      </c>
      <c r="X54">
        <v>1</v>
      </c>
      <c r="Y54">
        <v>1</v>
      </c>
      <c r="Z54">
        <v>1</v>
      </c>
      <c r="AA54">
        <v>1</v>
      </c>
      <c r="AB54">
        <v>0.9999</v>
      </c>
      <c r="AC54">
        <v>0.9991</v>
      </c>
      <c r="AD54">
        <v>0.9975</v>
      </c>
      <c r="AE54">
        <v>0.9952</v>
      </c>
      <c r="AF54">
        <v>0.9922</v>
      </c>
      <c r="AG54">
        <v>0.9885</v>
      </c>
      <c r="AH54">
        <v>0.984</v>
      </c>
      <c r="AI54">
        <v>0.9788</v>
      </c>
      <c r="AJ54">
        <v>0.9729</v>
      </c>
      <c r="AK54">
        <v>0.9662</v>
      </c>
      <c r="AL54">
        <v>0.9592</v>
      </c>
      <c r="AM54">
        <v>0.9521</v>
      </c>
      <c r="AN54">
        <v>0.9451</v>
      </c>
      <c r="AO54">
        <v>0.938</v>
      </c>
      <c r="AP54">
        <v>0.931</v>
      </c>
      <c r="AQ54">
        <v>0.924</v>
      </c>
      <c r="AR54">
        <v>0.9169</v>
      </c>
      <c r="AS54">
        <v>0.9099</v>
      </c>
      <c r="AT54">
        <v>0.9028</v>
      </c>
      <c r="AU54">
        <v>0.8958</v>
      </c>
      <c r="AV54">
        <v>0.8888</v>
      </c>
      <c r="AW54">
        <v>0.8817</v>
      </c>
      <c r="AX54">
        <v>0.8747</v>
      </c>
      <c r="AY54">
        <v>0.8676</v>
      </c>
      <c r="AZ54">
        <v>0.8606</v>
      </c>
      <c r="BA54">
        <v>0.8536</v>
      </c>
      <c r="BB54">
        <v>0.8465</v>
      </c>
      <c r="BC54">
        <v>0.8395</v>
      </c>
      <c r="BD54">
        <v>0.8324</v>
      </c>
      <c r="BE54">
        <v>0.8254</v>
      </c>
      <c r="BF54">
        <v>0.8184</v>
      </c>
      <c r="BG54">
        <v>0.8113</v>
      </c>
      <c r="BH54">
        <v>0.8043</v>
      </c>
      <c r="BI54">
        <v>0.7972</v>
      </c>
      <c r="BJ54">
        <v>0.7902</v>
      </c>
      <c r="BK54">
        <v>0.7832</v>
      </c>
      <c r="BL54">
        <v>0.7761</v>
      </c>
      <c r="BM54">
        <v>0.7691</v>
      </c>
      <c r="BN54">
        <v>0.762</v>
      </c>
      <c r="BO54">
        <v>0.755</v>
      </c>
      <c r="BP54">
        <v>0.7479</v>
      </c>
      <c r="BQ54">
        <v>0.7402</v>
      </c>
      <c r="BR54">
        <v>0.7319</v>
      </c>
      <c r="BS54">
        <v>0.723</v>
      </c>
      <c r="BT54">
        <v>0.7134</v>
      </c>
      <c r="BU54">
        <v>0.7031</v>
      </c>
      <c r="BV54">
        <v>0.6923</v>
      </c>
      <c r="BW54">
        <v>0.6808</v>
      </c>
      <c r="BX54">
        <v>0.6687</v>
      </c>
      <c r="BY54">
        <v>0.6559</v>
      </c>
      <c r="BZ54">
        <v>0.6425</v>
      </c>
      <c r="CA54">
        <v>0.6285</v>
      </c>
      <c r="CB54">
        <v>0.6138</v>
      </c>
      <c r="CC54">
        <v>0.5985</v>
      </c>
      <c r="CD54">
        <v>0.5825</v>
      </c>
      <c r="CE54">
        <v>0.566</v>
      </c>
      <c r="CF54">
        <v>0.5488</v>
      </c>
      <c r="CG54">
        <v>0.5309</v>
      </c>
      <c r="CH54">
        <v>0.5124</v>
      </c>
      <c r="CI54">
        <v>0.4933</v>
      </c>
      <c r="CJ54">
        <v>0.4735</v>
      </c>
      <c r="CK54">
        <v>0.4531</v>
      </c>
      <c r="CL54">
        <v>0.4321</v>
      </c>
      <c r="CM54">
        <v>0.4104</v>
      </c>
      <c r="CN54">
        <v>0.3881</v>
      </c>
      <c r="CO54">
        <v>0.3652</v>
      </c>
      <c r="CP54">
        <v>0.3416</v>
      </c>
      <c r="CQ54">
        <v>0.3174</v>
      </c>
      <c r="CR54">
        <v>0.2926</v>
      </c>
      <c r="CS54">
        <v>0.2671</v>
      </c>
      <c r="CT54">
        <v>0.2409</v>
      </c>
      <c r="CU54">
        <v>0.2142</v>
      </c>
      <c r="CV54">
        <v>0.1868</v>
      </c>
    </row>
    <row r="55" spans="1:100" ht="12.75">
      <c r="A55" t="s">
        <v>27</v>
      </c>
      <c r="B55" t="str">
        <f>MID(A55,2,100)</f>
        <v>8kmRoad</v>
      </c>
      <c r="C55">
        <v>8</v>
      </c>
      <c r="D55">
        <v>1272</v>
      </c>
      <c r="E55">
        <v>0.6526</v>
      </c>
      <c r="F55">
        <v>0.6899</v>
      </c>
      <c r="G55">
        <v>0.725</v>
      </c>
      <c r="H55">
        <v>0.7579</v>
      </c>
      <c r="I55">
        <v>0.7886</v>
      </c>
      <c r="J55">
        <v>0.8171</v>
      </c>
      <c r="K55">
        <v>0.8434</v>
      </c>
      <c r="L55">
        <v>0.8675</v>
      </c>
      <c r="M55">
        <v>0.8894</v>
      </c>
      <c r="N55">
        <v>0.9091</v>
      </c>
      <c r="O55">
        <v>0.9266</v>
      </c>
      <c r="P55">
        <v>0.9419</v>
      </c>
      <c r="Q55">
        <v>0.955</v>
      </c>
      <c r="R55">
        <v>0.967</v>
      </c>
      <c r="S55">
        <v>0.979</v>
      </c>
      <c r="T55">
        <v>0.9893</v>
      </c>
      <c r="U55">
        <v>0.9961</v>
      </c>
      <c r="V55">
        <v>0.9996</v>
      </c>
      <c r="W55">
        <v>1</v>
      </c>
      <c r="X55">
        <v>1</v>
      </c>
      <c r="Y55">
        <v>1</v>
      </c>
      <c r="Z55">
        <v>1</v>
      </c>
      <c r="AA55">
        <v>1</v>
      </c>
      <c r="AB55">
        <v>0.9999</v>
      </c>
      <c r="AC55">
        <v>0.9991</v>
      </c>
      <c r="AD55">
        <v>0.9975</v>
      </c>
      <c r="AE55">
        <v>0.9952</v>
      </c>
      <c r="AF55">
        <v>0.9922</v>
      </c>
      <c r="AG55">
        <v>0.9885</v>
      </c>
      <c r="AH55">
        <v>0.984</v>
      </c>
      <c r="AI55">
        <v>0.9788</v>
      </c>
      <c r="AJ55">
        <v>0.9729</v>
      </c>
      <c r="AK55">
        <v>0.9662</v>
      </c>
      <c r="AL55">
        <v>0.9592</v>
      </c>
      <c r="AM55">
        <v>0.9521</v>
      </c>
      <c r="AN55">
        <v>0.9451</v>
      </c>
      <c r="AO55">
        <v>0.938</v>
      </c>
      <c r="AP55">
        <v>0.931</v>
      </c>
      <c r="AQ55">
        <v>0.924</v>
      </c>
      <c r="AR55">
        <v>0.9169</v>
      </c>
      <c r="AS55">
        <v>0.9099</v>
      </c>
      <c r="AT55">
        <v>0.9028</v>
      </c>
      <c r="AU55">
        <v>0.8958</v>
      </c>
      <c r="AV55">
        <v>0.8888</v>
      </c>
      <c r="AW55">
        <v>0.8817</v>
      </c>
      <c r="AX55">
        <v>0.8747</v>
      </c>
      <c r="AY55">
        <v>0.8676</v>
      </c>
      <c r="AZ55">
        <v>0.8606</v>
      </c>
      <c r="BA55">
        <v>0.8536</v>
      </c>
      <c r="BB55">
        <v>0.8465</v>
      </c>
      <c r="BC55">
        <v>0.8395</v>
      </c>
      <c r="BD55">
        <v>0.8324</v>
      </c>
      <c r="BE55">
        <v>0.8254</v>
      </c>
      <c r="BF55">
        <v>0.8184</v>
      </c>
      <c r="BG55">
        <v>0.8113</v>
      </c>
      <c r="BH55">
        <v>0.8043</v>
      </c>
      <c r="BI55">
        <v>0.7972</v>
      </c>
      <c r="BJ55">
        <v>0.7902</v>
      </c>
      <c r="BK55">
        <v>0.7832</v>
      </c>
      <c r="BL55">
        <v>0.7761</v>
      </c>
      <c r="BM55">
        <v>0.7691</v>
      </c>
      <c r="BN55">
        <v>0.762</v>
      </c>
      <c r="BO55">
        <v>0.755</v>
      </c>
      <c r="BP55">
        <v>0.7479</v>
      </c>
      <c r="BQ55">
        <v>0.7402</v>
      </c>
      <c r="BR55">
        <v>0.7319</v>
      </c>
      <c r="BS55">
        <v>0.723</v>
      </c>
      <c r="BT55">
        <v>0.7134</v>
      </c>
      <c r="BU55">
        <v>0.7031</v>
      </c>
      <c r="BV55">
        <v>0.6923</v>
      </c>
      <c r="BW55">
        <v>0.6808</v>
      </c>
      <c r="BX55">
        <v>0.6687</v>
      </c>
      <c r="BY55">
        <v>0.6559</v>
      </c>
      <c r="BZ55">
        <v>0.6425</v>
      </c>
      <c r="CA55">
        <v>0.6285</v>
      </c>
      <c r="CB55">
        <v>0.6138</v>
      </c>
      <c r="CC55">
        <v>0.5985</v>
      </c>
      <c r="CD55">
        <v>0.5825</v>
      </c>
      <c r="CE55">
        <v>0.566</v>
      </c>
      <c r="CF55">
        <v>0.5488</v>
      </c>
      <c r="CG55">
        <v>0.5309</v>
      </c>
      <c r="CH55">
        <v>0.5124</v>
      </c>
      <c r="CI55">
        <v>0.4933</v>
      </c>
      <c r="CJ55">
        <v>0.4735</v>
      </c>
      <c r="CK55">
        <v>0.4531</v>
      </c>
      <c r="CL55">
        <v>0.4321</v>
      </c>
      <c r="CM55">
        <v>0.4104</v>
      </c>
      <c r="CN55">
        <v>0.3881</v>
      </c>
      <c r="CO55">
        <v>0.3652</v>
      </c>
      <c r="CP55">
        <v>0.3416</v>
      </c>
      <c r="CQ55">
        <v>0.3174</v>
      </c>
      <c r="CR55">
        <v>0.2926</v>
      </c>
      <c r="CS55">
        <v>0.2671</v>
      </c>
      <c r="CT55">
        <v>0.2409</v>
      </c>
      <c r="CU55">
        <v>0.2142</v>
      </c>
      <c r="CV55">
        <v>0.1868</v>
      </c>
    </row>
    <row r="56" spans="1:100" ht="12.75">
      <c r="A56" t="s">
        <v>21</v>
      </c>
      <c r="B56" t="str">
        <f t="shared" si="1"/>
        <v>8km</v>
      </c>
      <c r="C56">
        <v>8</v>
      </c>
      <c r="D56">
        <v>1247</v>
      </c>
      <c r="E56">
        <v>0.6526</v>
      </c>
      <c r="F56">
        <v>0.6899</v>
      </c>
      <c r="G56">
        <v>0.725</v>
      </c>
      <c r="H56">
        <v>0.7579</v>
      </c>
      <c r="I56">
        <v>0.7886</v>
      </c>
      <c r="J56">
        <v>0.8171</v>
      </c>
      <c r="K56">
        <v>0.8434</v>
      </c>
      <c r="L56">
        <v>0.8675</v>
      </c>
      <c r="M56">
        <v>0.8894</v>
      </c>
      <c r="N56">
        <v>0.9091</v>
      </c>
      <c r="O56">
        <v>0.9266</v>
      </c>
      <c r="P56">
        <v>0.9419</v>
      </c>
      <c r="Q56">
        <v>0.955</v>
      </c>
      <c r="R56">
        <v>0.967</v>
      </c>
      <c r="S56">
        <v>0.979</v>
      </c>
      <c r="T56">
        <v>0.9893</v>
      </c>
      <c r="U56">
        <v>0.9961</v>
      </c>
      <c r="V56">
        <v>0.9996</v>
      </c>
      <c r="W56">
        <v>1</v>
      </c>
      <c r="X56">
        <v>1</v>
      </c>
      <c r="Y56">
        <v>1</v>
      </c>
      <c r="Z56">
        <v>1</v>
      </c>
      <c r="AA56">
        <v>1</v>
      </c>
      <c r="AB56">
        <v>0.9999</v>
      </c>
      <c r="AC56">
        <v>0.9991</v>
      </c>
      <c r="AD56">
        <v>0.9975</v>
      </c>
      <c r="AE56">
        <v>0.9952</v>
      </c>
      <c r="AF56">
        <v>0.9922</v>
      </c>
      <c r="AG56">
        <v>0.9885</v>
      </c>
      <c r="AH56">
        <v>0.984</v>
      </c>
      <c r="AI56">
        <v>0.9788</v>
      </c>
      <c r="AJ56">
        <v>0.9729</v>
      </c>
      <c r="AK56">
        <v>0.9662</v>
      </c>
      <c r="AL56">
        <v>0.9592</v>
      </c>
      <c r="AM56">
        <v>0.9521</v>
      </c>
      <c r="AN56">
        <v>0.9451</v>
      </c>
      <c r="AO56">
        <v>0.938</v>
      </c>
      <c r="AP56">
        <v>0.931</v>
      </c>
      <c r="AQ56">
        <v>0.924</v>
      </c>
      <c r="AR56">
        <v>0.9169</v>
      </c>
      <c r="AS56">
        <v>0.9099</v>
      </c>
      <c r="AT56">
        <v>0.9028</v>
      </c>
      <c r="AU56">
        <v>0.8958</v>
      </c>
      <c r="AV56">
        <v>0.8888</v>
      </c>
      <c r="AW56">
        <v>0.8817</v>
      </c>
      <c r="AX56">
        <v>0.8747</v>
      </c>
      <c r="AY56">
        <v>0.8676</v>
      </c>
      <c r="AZ56">
        <v>0.8606</v>
      </c>
      <c r="BA56">
        <v>0.8536</v>
      </c>
      <c r="BB56">
        <v>0.8465</v>
      </c>
      <c r="BC56">
        <v>0.8395</v>
      </c>
      <c r="BD56">
        <v>0.8324</v>
      </c>
      <c r="BE56">
        <v>0.8254</v>
      </c>
      <c r="BF56">
        <v>0.8184</v>
      </c>
      <c r="BG56">
        <v>0.8113</v>
      </c>
      <c r="BH56">
        <v>0.8043</v>
      </c>
      <c r="BI56">
        <v>0.7972</v>
      </c>
      <c r="BJ56">
        <v>0.7902</v>
      </c>
      <c r="BK56">
        <v>0.7832</v>
      </c>
      <c r="BL56">
        <v>0.7761</v>
      </c>
      <c r="BM56">
        <v>0.7691</v>
      </c>
      <c r="BN56">
        <v>0.762</v>
      </c>
      <c r="BO56">
        <v>0.755</v>
      </c>
      <c r="BP56">
        <v>0.7479</v>
      </c>
      <c r="BQ56">
        <v>0.7402</v>
      </c>
      <c r="BR56">
        <v>0.7319</v>
      </c>
      <c r="BS56">
        <v>0.723</v>
      </c>
      <c r="BT56">
        <v>0.7134</v>
      </c>
      <c r="BU56">
        <v>0.7031</v>
      </c>
      <c r="BV56">
        <v>0.6923</v>
      </c>
      <c r="BW56">
        <v>0.6808</v>
      </c>
      <c r="BX56">
        <v>0.6687</v>
      </c>
      <c r="BY56">
        <v>0.6559</v>
      </c>
      <c r="BZ56">
        <v>0.6425</v>
      </c>
      <c r="CA56">
        <v>0.6285</v>
      </c>
      <c r="CB56">
        <v>0.6138</v>
      </c>
      <c r="CC56">
        <v>0.5985</v>
      </c>
      <c r="CD56">
        <v>0.5825</v>
      </c>
      <c r="CE56">
        <v>0.566</v>
      </c>
      <c r="CF56">
        <v>0.5488</v>
      </c>
      <c r="CG56">
        <v>0.5309</v>
      </c>
      <c r="CH56">
        <v>0.5124</v>
      </c>
      <c r="CI56">
        <v>0.4933</v>
      </c>
      <c r="CJ56">
        <v>0.4735</v>
      </c>
      <c r="CK56">
        <v>0.4531</v>
      </c>
      <c r="CL56">
        <v>0.4321</v>
      </c>
      <c r="CM56">
        <v>0.4104</v>
      </c>
      <c r="CN56">
        <v>0.3881</v>
      </c>
      <c r="CO56">
        <v>0.3652</v>
      </c>
      <c r="CP56">
        <v>0.3416</v>
      </c>
      <c r="CQ56">
        <v>0.3174</v>
      </c>
      <c r="CR56">
        <v>0.2926</v>
      </c>
      <c r="CS56">
        <v>0.2671</v>
      </c>
      <c r="CT56">
        <v>0.2409</v>
      </c>
      <c r="CU56">
        <v>0.2142</v>
      </c>
      <c r="CV56">
        <v>0.1868</v>
      </c>
    </row>
    <row r="57" spans="1:100" ht="12.75">
      <c r="A57" t="s">
        <v>28</v>
      </c>
      <c r="B57" t="str">
        <f>MID(A57,2,100)</f>
        <v>5MileRoad</v>
      </c>
      <c r="C57">
        <v>8.045</v>
      </c>
      <c r="D57">
        <v>1280</v>
      </c>
      <c r="E57">
        <v>0.6526</v>
      </c>
      <c r="F57">
        <v>0.6899</v>
      </c>
      <c r="G57">
        <v>0.725</v>
      </c>
      <c r="H57">
        <v>0.7579</v>
      </c>
      <c r="I57">
        <v>0.7886</v>
      </c>
      <c r="J57">
        <v>0.8171</v>
      </c>
      <c r="K57">
        <v>0.8434</v>
      </c>
      <c r="L57">
        <v>0.8675</v>
      </c>
      <c r="M57">
        <v>0.8894</v>
      </c>
      <c r="N57">
        <v>0.9091</v>
      </c>
      <c r="O57">
        <v>0.9266</v>
      </c>
      <c r="P57">
        <v>0.9419</v>
      </c>
      <c r="Q57">
        <v>0.955</v>
      </c>
      <c r="R57">
        <v>0.967</v>
      </c>
      <c r="S57">
        <v>0.979</v>
      </c>
      <c r="T57">
        <v>0.9893</v>
      </c>
      <c r="U57">
        <v>0.9961</v>
      </c>
      <c r="V57">
        <v>0.9996</v>
      </c>
      <c r="W57">
        <v>1</v>
      </c>
      <c r="X57">
        <v>1</v>
      </c>
      <c r="Y57">
        <v>1</v>
      </c>
      <c r="Z57">
        <v>1</v>
      </c>
      <c r="AA57">
        <v>1</v>
      </c>
      <c r="AB57">
        <v>0.9999</v>
      </c>
      <c r="AC57">
        <v>0.9991</v>
      </c>
      <c r="AD57">
        <v>0.9975</v>
      </c>
      <c r="AE57">
        <v>0.9952</v>
      </c>
      <c r="AF57">
        <v>0.9922</v>
      </c>
      <c r="AG57">
        <v>0.9885</v>
      </c>
      <c r="AH57">
        <v>0.984</v>
      </c>
      <c r="AI57">
        <v>0.9788</v>
      </c>
      <c r="AJ57">
        <v>0.9729</v>
      </c>
      <c r="AK57">
        <v>0.9662</v>
      </c>
      <c r="AL57">
        <v>0.9592</v>
      </c>
      <c r="AM57">
        <v>0.9521</v>
      </c>
      <c r="AN57">
        <v>0.9451</v>
      </c>
      <c r="AO57">
        <v>0.938</v>
      </c>
      <c r="AP57">
        <v>0.931</v>
      </c>
      <c r="AQ57">
        <v>0.924</v>
      </c>
      <c r="AR57">
        <v>0.9169</v>
      </c>
      <c r="AS57">
        <v>0.9099</v>
      </c>
      <c r="AT57">
        <v>0.9028</v>
      </c>
      <c r="AU57">
        <v>0.8958</v>
      </c>
      <c r="AV57">
        <v>0.8888</v>
      </c>
      <c r="AW57">
        <v>0.8817</v>
      </c>
      <c r="AX57">
        <v>0.8747</v>
      </c>
      <c r="AY57">
        <v>0.8676</v>
      </c>
      <c r="AZ57">
        <v>0.8606</v>
      </c>
      <c r="BA57">
        <v>0.8536</v>
      </c>
      <c r="BB57">
        <v>0.8465</v>
      </c>
      <c r="BC57">
        <v>0.8395</v>
      </c>
      <c r="BD57">
        <v>0.8324</v>
      </c>
      <c r="BE57">
        <v>0.8254</v>
      </c>
      <c r="BF57">
        <v>0.8184</v>
      </c>
      <c r="BG57">
        <v>0.8113</v>
      </c>
      <c r="BH57">
        <v>0.8043</v>
      </c>
      <c r="BI57">
        <v>0.7972</v>
      </c>
      <c r="BJ57">
        <v>0.7902</v>
      </c>
      <c r="BK57">
        <v>0.7832</v>
      </c>
      <c r="BL57">
        <v>0.7761</v>
      </c>
      <c r="BM57">
        <v>0.7691</v>
      </c>
      <c r="BN57">
        <v>0.762</v>
      </c>
      <c r="BO57">
        <v>0.755</v>
      </c>
      <c r="BP57">
        <v>0.7479</v>
      </c>
      <c r="BQ57">
        <v>0.7402</v>
      </c>
      <c r="BR57">
        <v>0.7319</v>
      </c>
      <c r="BS57">
        <v>0.723</v>
      </c>
      <c r="BT57">
        <v>0.7134</v>
      </c>
      <c r="BU57">
        <v>0.7031</v>
      </c>
      <c r="BV57">
        <v>0.6923</v>
      </c>
      <c r="BW57">
        <v>0.6808</v>
      </c>
      <c r="BX57">
        <v>0.6687</v>
      </c>
      <c r="BY57">
        <v>0.6559</v>
      </c>
      <c r="BZ57">
        <v>0.6425</v>
      </c>
      <c r="CA57">
        <v>0.6285</v>
      </c>
      <c r="CB57">
        <v>0.6138</v>
      </c>
      <c r="CC57">
        <v>0.5985</v>
      </c>
      <c r="CD57">
        <v>0.5825</v>
      </c>
      <c r="CE57">
        <v>0.566</v>
      </c>
      <c r="CF57">
        <v>0.5488</v>
      </c>
      <c r="CG57">
        <v>0.5309</v>
      </c>
      <c r="CH57">
        <v>0.5124</v>
      </c>
      <c r="CI57">
        <v>0.4933</v>
      </c>
      <c r="CJ57">
        <v>0.4735</v>
      </c>
      <c r="CK57">
        <v>0.4531</v>
      </c>
      <c r="CL57">
        <v>0.4321</v>
      </c>
      <c r="CM57">
        <v>0.4104</v>
      </c>
      <c r="CN57">
        <v>0.3881</v>
      </c>
      <c r="CO57">
        <v>0.3652</v>
      </c>
      <c r="CP57">
        <v>0.3416</v>
      </c>
      <c r="CQ57">
        <v>0.3174</v>
      </c>
      <c r="CR57">
        <v>0.2926</v>
      </c>
      <c r="CS57">
        <v>0.2671</v>
      </c>
      <c r="CT57">
        <v>0.2409</v>
      </c>
      <c r="CU57">
        <v>0.2142</v>
      </c>
      <c r="CV57">
        <v>0.1868</v>
      </c>
    </row>
    <row r="58" spans="1:100" ht="12.75">
      <c r="A58" t="s">
        <v>22</v>
      </c>
      <c r="B58" t="str">
        <f t="shared" si="1"/>
        <v>5Mile</v>
      </c>
      <c r="C58">
        <v>8.045</v>
      </c>
      <c r="D58">
        <v>1255</v>
      </c>
      <c r="E58">
        <v>0.6526</v>
      </c>
      <c r="F58">
        <v>0.6899</v>
      </c>
      <c r="G58">
        <v>0.725</v>
      </c>
      <c r="H58">
        <v>0.7579</v>
      </c>
      <c r="I58">
        <v>0.7886</v>
      </c>
      <c r="J58">
        <v>0.8171</v>
      </c>
      <c r="K58">
        <v>0.8434</v>
      </c>
      <c r="L58">
        <v>0.8675</v>
      </c>
      <c r="M58">
        <v>0.8894</v>
      </c>
      <c r="N58">
        <v>0.9091</v>
      </c>
      <c r="O58">
        <v>0.9266</v>
      </c>
      <c r="P58">
        <v>0.9419</v>
      </c>
      <c r="Q58">
        <v>0.955</v>
      </c>
      <c r="R58">
        <v>0.967</v>
      </c>
      <c r="S58">
        <v>0.979</v>
      </c>
      <c r="T58">
        <v>0.9893</v>
      </c>
      <c r="U58">
        <v>0.9961</v>
      </c>
      <c r="V58">
        <v>0.9996</v>
      </c>
      <c r="W58">
        <v>1</v>
      </c>
      <c r="X58">
        <v>1</v>
      </c>
      <c r="Y58">
        <v>1</v>
      </c>
      <c r="Z58">
        <v>1</v>
      </c>
      <c r="AA58">
        <v>1</v>
      </c>
      <c r="AB58">
        <v>0.9999</v>
      </c>
      <c r="AC58">
        <v>0.9991</v>
      </c>
      <c r="AD58">
        <v>0.9975</v>
      </c>
      <c r="AE58">
        <v>0.9952</v>
      </c>
      <c r="AF58">
        <v>0.9922</v>
      </c>
      <c r="AG58">
        <v>0.9885</v>
      </c>
      <c r="AH58">
        <v>0.984</v>
      </c>
      <c r="AI58">
        <v>0.9788</v>
      </c>
      <c r="AJ58">
        <v>0.9729</v>
      </c>
      <c r="AK58">
        <v>0.9662</v>
      </c>
      <c r="AL58">
        <v>0.9592</v>
      </c>
      <c r="AM58">
        <v>0.9521</v>
      </c>
      <c r="AN58">
        <v>0.9451</v>
      </c>
      <c r="AO58">
        <v>0.938</v>
      </c>
      <c r="AP58">
        <v>0.931</v>
      </c>
      <c r="AQ58">
        <v>0.924</v>
      </c>
      <c r="AR58">
        <v>0.9169</v>
      </c>
      <c r="AS58">
        <v>0.9099</v>
      </c>
      <c r="AT58">
        <v>0.9028</v>
      </c>
      <c r="AU58">
        <v>0.8958</v>
      </c>
      <c r="AV58">
        <v>0.8888</v>
      </c>
      <c r="AW58">
        <v>0.8817</v>
      </c>
      <c r="AX58">
        <v>0.8747</v>
      </c>
      <c r="AY58">
        <v>0.8676</v>
      </c>
      <c r="AZ58">
        <v>0.8606</v>
      </c>
      <c r="BA58">
        <v>0.8536</v>
      </c>
      <c r="BB58">
        <v>0.8465</v>
      </c>
      <c r="BC58">
        <v>0.8395</v>
      </c>
      <c r="BD58">
        <v>0.8324</v>
      </c>
      <c r="BE58">
        <v>0.8254</v>
      </c>
      <c r="BF58">
        <v>0.8184</v>
      </c>
      <c r="BG58">
        <v>0.8113</v>
      </c>
      <c r="BH58">
        <v>0.8043</v>
      </c>
      <c r="BI58">
        <v>0.7972</v>
      </c>
      <c r="BJ58">
        <v>0.7902</v>
      </c>
      <c r="BK58">
        <v>0.7832</v>
      </c>
      <c r="BL58">
        <v>0.7761</v>
      </c>
      <c r="BM58">
        <v>0.7691</v>
      </c>
      <c r="BN58">
        <v>0.762</v>
      </c>
      <c r="BO58">
        <v>0.755</v>
      </c>
      <c r="BP58">
        <v>0.7479</v>
      </c>
      <c r="BQ58">
        <v>0.7402</v>
      </c>
      <c r="BR58">
        <v>0.7319</v>
      </c>
      <c r="BS58">
        <v>0.723</v>
      </c>
      <c r="BT58">
        <v>0.7134</v>
      </c>
      <c r="BU58">
        <v>0.7031</v>
      </c>
      <c r="BV58">
        <v>0.6923</v>
      </c>
      <c r="BW58">
        <v>0.6808</v>
      </c>
      <c r="BX58">
        <v>0.6687</v>
      </c>
      <c r="BY58">
        <v>0.6559</v>
      </c>
      <c r="BZ58">
        <v>0.6425</v>
      </c>
      <c r="CA58">
        <v>0.6285</v>
      </c>
      <c r="CB58">
        <v>0.6138</v>
      </c>
      <c r="CC58">
        <v>0.5985</v>
      </c>
      <c r="CD58">
        <v>0.5825</v>
      </c>
      <c r="CE58">
        <v>0.566</v>
      </c>
      <c r="CF58">
        <v>0.5488</v>
      </c>
      <c r="CG58">
        <v>0.5309</v>
      </c>
      <c r="CH58">
        <v>0.5124</v>
      </c>
      <c r="CI58">
        <v>0.4933</v>
      </c>
      <c r="CJ58">
        <v>0.4735</v>
      </c>
      <c r="CK58">
        <v>0.4531</v>
      </c>
      <c r="CL58">
        <v>0.4321</v>
      </c>
      <c r="CM58">
        <v>0.4104</v>
      </c>
      <c r="CN58">
        <v>0.3881</v>
      </c>
      <c r="CO58">
        <v>0.3652</v>
      </c>
      <c r="CP58">
        <v>0.3416</v>
      </c>
      <c r="CQ58">
        <v>0.3174</v>
      </c>
      <c r="CR58">
        <v>0.2926</v>
      </c>
      <c r="CS58">
        <v>0.2671</v>
      </c>
      <c r="CT58">
        <v>0.2409</v>
      </c>
      <c r="CU58">
        <v>0.2142</v>
      </c>
      <c r="CV58">
        <v>0.1868</v>
      </c>
    </row>
    <row r="59" spans="1:100" ht="12.75">
      <c r="A59" t="s">
        <v>29</v>
      </c>
      <c r="B59" t="str">
        <f>MID(A59,2,100)</f>
        <v>10kmRoad</v>
      </c>
      <c r="C59">
        <v>10</v>
      </c>
      <c r="D59">
        <v>1611</v>
      </c>
      <c r="E59">
        <v>0.6526</v>
      </c>
      <c r="F59">
        <v>0.6899</v>
      </c>
      <c r="G59">
        <v>0.725</v>
      </c>
      <c r="H59">
        <v>0.7579</v>
      </c>
      <c r="I59">
        <v>0.7886</v>
      </c>
      <c r="J59">
        <v>0.8171</v>
      </c>
      <c r="K59">
        <v>0.8434</v>
      </c>
      <c r="L59">
        <v>0.8675</v>
      </c>
      <c r="M59">
        <v>0.8894</v>
      </c>
      <c r="N59">
        <v>0.9091</v>
      </c>
      <c r="O59">
        <v>0.9266</v>
      </c>
      <c r="P59">
        <v>0.9419</v>
      </c>
      <c r="Q59">
        <v>0.955</v>
      </c>
      <c r="R59">
        <v>0.967</v>
      </c>
      <c r="S59">
        <v>0.979</v>
      </c>
      <c r="T59">
        <v>0.9893</v>
      </c>
      <c r="U59">
        <v>0.9961</v>
      </c>
      <c r="V59">
        <v>0.9996</v>
      </c>
      <c r="W59">
        <v>1</v>
      </c>
      <c r="X59">
        <v>1</v>
      </c>
      <c r="Y59">
        <v>1</v>
      </c>
      <c r="Z59">
        <v>1</v>
      </c>
      <c r="AA59">
        <v>1</v>
      </c>
      <c r="AB59">
        <v>0.9999</v>
      </c>
      <c r="AC59">
        <v>0.9991</v>
      </c>
      <c r="AD59">
        <v>0.9975</v>
      </c>
      <c r="AE59">
        <v>0.9952</v>
      </c>
      <c r="AF59">
        <v>0.9922</v>
      </c>
      <c r="AG59">
        <v>0.9885</v>
      </c>
      <c r="AH59">
        <v>0.984</v>
      </c>
      <c r="AI59">
        <v>0.9788</v>
      </c>
      <c r="AJ59">
        <v>0.9729</v>
      </c>
      <c r="AK59">
        <v>0.9662</v>
      </c>
      <c r="AL59">
        <v>0.9592</v>
      </c>
      <c r="AM59">
        <v>0.9521</v>
      </c>
      <c r="AN59">
        <v>0.9451</v>
      </c>
      <c r="AO59">
        <v>0.938</v>
      </c>
      <c r="AP59">
        <v>0.931</v>
      </c>
      <c r="AQ59">
        <v>0.924</v>
      </c>
      <c r="AR59">
        <v>0.9169</v>
      </c>
      <c r="AS59">
        <v>0.9099</v>
      </c>
      <c r="AT59">
        <v>0.9028</v>
      </c>
      <c r="AU59">
        <v>0.8958</v>
      </c>
      <c r="AV59">
        <v>0.8888</v>
      </c>
      <c r="AW59">
        <v>0.8817</v>
      </c>
      <c r="AX59">
        <v>0.8747</v>
      </c>
      <c r="AY59">
        <v>0.8676</v>
      </c>
      <c r="AZ59">
        <v>0.8606</v>
      </c>
      <c r="BA59">
        <v>0.8536</v>
      </c>
      <c r="BB59">
        <v>0.8465</v>
      </c>
      <c r="BC59">
        <v>0.8395</v>
      </c>
      <c r="BD59">
        <v>0.8324</v>
      </c>
      <c r="BE59">
        <v>0.8254</v>
      </c>
      <c r="BF59">
        <v>0.8184</v>
      </c>
      <c r="BG59">
        <v>0.8113</v>
      </c>
      <c r="BH59">
        <v>0.8043</v>
      </c>
      <c r="BI59">
        <v>0.7972</v>
      </c>
      <c r="BJ59">
        <v>0.7902</v>
      </c>
      <c r="BK59">
        <v>0.7832</v>
      </c>
      <c r="BL59">
        <v>0.7761</v>
      </c>
      <c r="BM59">
        <v>0.7691</v>
      </c>
      <c r="BN59">
        <v>0.762</v>
      </c>
      <c r="BO59">
        <v>0.755</v>
      </c>
      <c r="BP59">
        <v>0.7479</v>
      </c>
      <c r="BQ59">
        <v>0.7402</v>
      </c>
      <c r="BR59">
        <v>0.7319</v>
      </c>
      <c r="BS59">
        <v>0.723</v>
      </c>
      <c r="BT59">
        <v>0.7134</v>
      </c>
      <c r="BU59">
        <v>0.7031</v>
      </c>
      <c r="BV59">
        <v>0.6923</v>
      </c>
      <c r="BW59">
        <v>0.6808</v>
      </c>
      <c r="BX59">
        <v>0.6687</v>
      </c>
      <c r="BY59">
        <v>0.6559</v>
      </c>
      <c r="BZ59">
        <v>0.6425</v>
      </c>
      <c r="CA59">
        <v>0.6285</v>
      </c>
      <c r="CB59">
        <v>0.6138</v>
      </c>
      <c r="CC59">
        <v>0.5985</v>
      </c>
      <c r="CD59">
        <v>0.5825</v>
      </c>
      <c r="CE59">
        <v>0.566</v>
      </c>
      <c r="CF59">
        <v>0.5488</v>
      </c>
      <c r="CG59">
        <v>0.5309</v>
      </c>
      <c r="CH59">
        <v>0.5124</v>
      </c>
      <c r="CI59">
        <v>0.4933</v>
      </c>
      <c r="CJ59">
        <v>0.4735</v>
      </c>
      <c r="CK59">
        <v>0.4531</v>
      </c>
      <c r="CL59">
        <v>0.4321</v>
      </c>
      <c r="CM59">
        <v>0.4104</v>
      </c>
      <c r="CN59">
        <v>0.3881</v>
      </c>
      <c r="CO59">
        <v>0.3652</v>
      </c>
      <c r="CP59">
        <v>0.3416</v>
      </c>
      <c r="CQ59">
        <v>0.3174</v>
      </c>
      <c r="CR59">
        <v>0.2926</v>
      </c>
      <c r="CS59">
        <v>0.2671</v>
      </c>
      <c r="CT59">
        <v>0.2409</v>
      </c>
      <c r="CU59">
        <v>0.2142</v>
      </c>
      <c r="CV59">
        <v>0.1868</v>
      </c>
    </row>
    <row r="60" spans="1:100" ht="12.75">
      <c r="A60" t="s">
        <v>23</v>
      </c>
      <c r="B60" t="str">
        <f t="shared" si="1"/>
        <v>10km</v>
      </c>
      <c r="C60">
        <v>10</v>
      </c>
      <c r="D60">
        <v>1580</v>
      </c>
      <c r="E60">
        <v>0.6526</v>
      </c>
      <c r="F60">
        <v>0.6899</v>
      </c>
      <c r="G60">
        <v>0.725</v>
      </c>
      <c r="H60">
        <v>0.7579</v>
      </c>
      <c r="I60">
        <v>0.7886</v>
      </c>
      <c r="J60">
        <v>0.8171</v>
      </c>
      <c r="K60">
        <v>0.8434</v>
      </c>
      <c r="L60">
        <v>0.8675</v>
      </c>
      <c r="M60">
        <v>0.8894</v>
      </c>
      <c r="N60">
        <v>0.9091</v>
      </c>
      <c r="O60">
        <v>0.9266</v>
      </c>
      <c r="P60">
        <v>0.9419</v>
      </c>
      <c r="Q60">
        <v>0.955</v>
      </c>
      <c r="R60">
        <v>0.967</v>
      </c>
      <c r="S60">
        <v>0.979</v>
      </c>
      <c r="T60">
        <v>0.9893</v>
      </c>
      <c r="U60">
        <v>0.9961</v>
      </c>
      <c r="V60">
        <v>0.9996</v>
      </c>
      <c r="W60">
        <v>1</v>
      </c>
      <c r="X60">
        <v>1</v>
      </c>
      <c r="Y60">
        <v>1</v>
      </c>
      <c r="Z60">
        <v>1</v>
      </c>
      <c r="AA60">
        <v>1</v>
      </c>
      <c r="AB60">
        <v>0.9999</v>
      </c>
      <c r="AC60">
        <v>0.9991</v>
      </c>
      <c r="AD60">
        <v>0.9975</v>
      </c>
      <c r="AE60">
        <v>0.9952</v>
      </c>
      <c r="AF60">
        <v>0.9922</v>
      </c>
      <c r="AG60">
        <v>0.9885</v>
      </c>
      <c r="AH60">
        <v>0.984</v>
      </c>
      <c r="AI60">
        <v>0.9788</v>
      </c>
      <c r="AJ60">
        <v>0.9729</v>
      </c>
      <c r="AK60">
        <v>0.9662</v>
      </c>
      <c r="AL60">
        <v>0.9592</v>
      </c>
      <c r="AM60">
        <v>0.9521</v>
      </c>
      <c r="AN60">
        <v>0.9451</v>
      </c>
      <c r="AO60">
        <v>0.938</v>
      </c>
      <c r="AP60">
        <v>0.931</v>
      </c>
      <c r="AQ60">
        <v>0.924</v>
      </c>
      <c r="AR60">
        <v>0.9169</v>
      </c>
      <c r="AS60">
        <v>0.9099</v>
      </c>
      <c r="AT60">
        <v>0.9028</v>
      </c>
      <c r="AU60">
        <v>0.8958</v>
      </c>
      <c r="AV60">
        <v>0.8888</v>
      </c>
      <c r="AW60">
        <v>0.8817</v>
      </c>
      <c r="AX60">
        <v>0.8747</v>
      </c>
      <c r="AY60">
        <v>0.8676</v>
      </c>
      <c r="AZ60">
        <v>0.8606</v>
      </c>
      <c r="BA60">
        <v>0.8536</v>
      </c>
      <c r="BB60">
        <v>0.8465</v>
      </c>
      <c r="BC60">
        <v>0.8395</v>
      </c>
      <c r="BD60">
        <v>0.8324</v>
      </c>
      <c r="BE60">
        <v>0.8254</v>
      </c>
      <c r="BF60">
        <v>0.8184</v>
      </c>
      <c r="BG60">
        <v>0.8113</v>
      </c>
      <c r="BH60">
        <v>0.8043</v>
      </c>
      <c r="BI60">
        <v>0.7972</v>
      </c>
      <c r="BJ60">
        <v>0.7902</v>
      </c>
      <c r="BK60">
        <v>0.7832</v>
      </c>
      <c r="BL60">
        <v>0.7761</v>
      </c>
      <c r="BM60">
        <v>0.7691</v>
      </c>
      <c r="BN60">
        <v>0.762</v>
      </c>
      <c r="BO60">
        <v>0.755</v>
      </c>
      <c r="BP60">
        <v>0.7479</v>
      </c>
      <c r="BQ60">
        <v>0.7402</v>
      </c>
      <c r="BR60">
        <v>0.7319</v>
      </c>
      <c r="BS60">
        <v>0.723</v>
      </c>
      <c r="BT60">
        <v>0.7134</v>
      </c>
      <c r="BU60">
        <v>0.7031</v>
      </c>
      <c r="BV60">
        <v>0.6923</v>
      </c>
      <c r="BW60">
        <v>0.6808</v>
      </c>
      <c r="BX60">
        <v>0.6687</v>
      </c>
      <c r="BY60">
        <v>0.6559</v>
      </c>
      <c r="BZ60">
        <v>0.6425</v>
      </c>
      <c r="CA60">
        <v>0.6285</v>
      </c>
      <c r="CB60">
        <v>0.6138</v>
      </c>
      <c r="CC60">
        <v>0.5985</v>
      </c>
      <c r="CD60">
        <v>0.5825</v>
      </c>
      <c r="CE60">
        <v>0.566</v>
      </c>
      <c r="CF60">
        <v>0.5488</v>
      </c>
      <c r="CG60">
        <v>0.5309</v>
      </c>
      <c r="CH60">
        <v>0.5124</v>
      </c>
      <c r="CI60">
        <v>0.4933</v>
      </c>
      <c r="CJ60">
        <v>0.4735</v>
      </c>
      <c r="CK60">
        <v>0.4531</v>
      </c>
      <c r="CL60">
        <v>0.4321</v>
      </c>
      <c r="CM60">
        <v>0.4104</v>
      </c>
      <c r="CN60">
        <v>0.3881</v>
      </c>
      <c r="CO60">
        <v>0.3652</v>
      </c>
      <c r="CP60">
        <v>0.3416</v>
      </c>
      <c r="CQ60">
        <v>0.3174</v>
      </c>
      <c r="CR60">
        <v>0.2926</v>
      </c>
      <c r="CS60">
        <v>0.2671</v>
      </c>
      <c r="CT60">
        <v>0.2409</v>
      </c>
      <c r="CU60">
        <v>0.2142</v>
      </c>
      <c r="CV60">
        <v>0.1868</v>
      </c>
    </row>
    <row r="61" spans="1:100" ht="12.75">
      <c r="A61" t="s">
        <v>30</v>
      </c>
      <c r="B61" t="str">
        <f t="shared" si="1"/>
        <v>12km</v>
      </c>
      <c r="C61">
        <v>12</v>
      </c>
      <c r="D61">
        <v>1951</v>
      </c>
      <c r="E61">
        <v>0.6526</v>
      </c>
      <c r="F61">
        <v>0.6899</v>
      </c>
      <c r="G61">
        <v>0.725</v>
      </c>
      <c r="H61">
        <v>0.7579</v>
      </c>
      <c r="I61">
        <v>0.7886</v>
      </c>
      <c r="J61">
        <v>0.8171</v>
      </c>
      <c r="K61">
        <v>0.8434</v>
      </c>
      <c r="L61">
        <v>0.8675</v>
      </c>
      <c r="M61">
        <v>0.8894</v>
      </c>
      <c r="N61">
        <v>0.9091</v>
      </c>
      <c r="O61">
        <v>0.9266</v>
      </c>
      <c r="P61">
        <v>0.9419</v>
      </c>
      <c r="Q61">
        <v>0.955</v>
      </c>
      <c r="R61">
        <v>0.967</v>
      </c>
      <c r="S61">
        <v>0.979</v>
      </c>
      <c r="T61">
        <v>0.9893</v>
      </c>
      <c r="U61">
        <v>0.9961</v>
      </c>
      <c r="V61">
        <v>0.9996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0.9998</v>
      </c>
      <c r="AD61">
        <v>0.9989</v>
      </c>
      <c r="AE61">
        <v>0.9972</v>
      </c>
      <c r="AF61">
        <v>0.9947</v>
      </c>
      <c r="AG61">
        <v>0.9913</v>
      </c>
      <c r="AH61">
        <v>0.9872</v>
      </c>
      <c r="AI61">
        <v>0.9822</v>
      </c>
      <c r="AJ61">
        <v>0.9765</v>
      </c>
      <c r="AK61">
        <v>0.9699</v>
      </c>
      <c r="AL61">
        <v>0.9628</v>
      </c>
      <c r="AM61">
        <v>0.9556</v>
      </c>
      <c r="AN61">
        <v>0.9485</v>
      </c>
      <c r="AO61">
        <v>0.9413</v>
      </c>
      <c r="AP61">
        <v>0.9341</v>
      </c>
      <c r="AQ61">
        <v>0.927</v>
      </c>
      <c r="AR61">
        <v>0.9198</v>
      </c>
      <c r="AS61">
        <v>0.9126</v>
      </c>
      <c r="AT61">
        <v>0.9055</v>
      </c>
      <c r="AU61">
        <v>0.8983</v>
      </c>
      <c r="AV61">
        <v>0.8911</v>
      </c>
      <c r="AW61">
        <v>0.884</v>
      </c>
      <c r="AX61">
        <v>0.8768</v>
      </c>
      <c r="AY61">
        <v>0.8697</v>
      </c>
      <c r="AZ61">
        <v>0.8625</v>
      </c>
      <c r="BA61">
        <v>0.8553</v>
      </c>
      <c r="BB61">
        <v>0.8482</v>
      </c>
      <c r="BC61">
        <v>0.841</v>
      </c>
      <c r="BD61">
        <v>0.8338</v>
      </c>
      <c r="BE61">
        <v>0.8267</v>
      </c>
      <c r="BF61">
        <v>0.8195</v>
      </c>
      <c r="BG61">
        <v>0.8123</v>
      </c>
      <c r="BH61">
        <v>0.8052</v>
      </c>
      <c r="BI61">
        <v>0.798</v>
      </c>
      <c r="BJ61">
        <v>0.7908</v>
      </c>
      <c r="BK61">
        <v>0.7837</v>
      </c>
      <c r="BL61">
        <v>0.7765</v>
      </c>
      <c r="BM61">
        <v>0.7694</v>
      </c>
      <c r="BN61">
        <v>0.7622</v>
      </c>
      <c r="BO61">
        <v>0.755</v>
      </c>
      <c r="BP61">
        <v>0.7479</v>
      </c>
      <c r="BQ61">
        <v>0.7404</v>
      </c>
      <c r="BR61">
        <v>0.7322</v>
      </c>
      <c r="BS61">
        <v>0.7235</v>
      </c>
      <c r="BT61">
        <v>0.714</v>
      </c>
      <c r="BU61">
        <v>0.7039</v>
      </c>
      <c r="BV61">
        <v>0.6932</v>
      </c>
      <c r="BW61">
        <v>0.6818</v>
      </c>
      <c r="BX61">
        <v>0.6698</v>
      </c>
      <c r="BY61">
        <v>0.6571</v>
      </c>
      <c r="BZ61">
        <v>0.6438</v>
      </c>
      <c r="CA61">
        <v>0.6299</v>
      </c>
      <c r="CB61">
        <v>0.6152</v>
      </c>
      <c r="CC61">
        <v>0.6</v>
      </c>
      <c r="CD61">
        <v>0.5841</v>
      </c>
      <c r="CE61">
        <v>0.5675</v>
      </c>
      <c r="CF61">
        <v>0.5503</v>
      </c>
      <c r="CG61">
        <v>0.5324</v>
      </c>
      <c r="CH61">
        <v>0.5139</v>
      </c>
      <c r="CI61">
        <v>0.4948</v>
      </c>
      <c r="CJ61">
        <v>0.475</v>
      </c>
      <c r="CK61">
        <v>0.4545</v>
      </c>
      <c r="CL61">
        <v>0.4334</v>
      </c>
      <c r="CM61">
        <v>0.4117</v>
      </c>
      <c r="CN61">
        <v>0.3893</v>
      </c>
      <c r="CO61">
        <v>0.3663</v>
      </c>
      <c r="CP61">
        <v>0.3426</v>
      </c>
      <c r="CQ61">
        <v>0.3182</v>
      </c>
      <c r="CR61">
        <v>0.2933</v>
      </c>
      <c r="CS61">
        <v>0.2676</v>
      </c>
      <c r="CT61">
        <v>0.2413</v>
      </c>
      <c r="CU61">
        <v>0.2144</v>
      </c>
      <c r="CV61">
        <v>0.1868</v>
      </c>
    </row>
    <row r="62" spans="1:100" ht="12.75">
      <c r="A62" t="s">
        <v>31</v>
      </c>
      <c r="B62" t="str">
        <f t="shared" si="1"/>
        <v>15km</v>
      </c>
      <c r="C62">
        <v>15</v>
      </c>
      <c r="D62">
        <v>2469</v>
      </c>
      <c r="E62">
        <v>0.651</v>
      </c>
      <c r="F62">
        <v>0.6884</v>
      </c>
      <c r="G62">
        <v>0.7236</v>
      </c>
      <c r="H62">
        <v>0.7566</v>
      </c>
      <c r="I62">
        <v>0.7874</v>
      </c>
      <c r="J62">
        <v>0.816</v>
      </c>
      <c r="K62">
        <v>0.8424</v>
      </c>
      <c r="L62">
        <v>0.8666</v>
      </c>
      <c r="M62">
        <v>0.8886</v>
      </c>
      <c r="N62">
        <v>0.9084</v>
      </c>
      <c r="O62">
        <v>0.926</v>
      </c>
      <c r="P62">
        <v>0.9414</v>
      </c>
      <c r="Q62">
        <v>0.9546</v>
      </c>
      <c r="R62">
        <v>0.9667</v>
      </c>
      <c r="S62">
        <v>0.9788</v>
      </c>
      <c r="T62">
        <v>0.9892</v>
      </c>
      <c r="U62">
        <v>0.9961</v>
      </c>
      <c r="V62">
        <v>0.9996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0.9999</v>
      </c>
      <c r="AE62">
        <v>0.999</v>
      </c>
      <c r="AF62">
        <v>0.9972</v>
      </c>
      <c r="AG62">
        <v>0.9945</v>
      </c>
      <c r="AH62">
        <v>0.9909</v>
      </c>
      <c r="AI62">
        <v>0.9864</v>
      </c>
      <c r="AJ62">
        <v>0.981</v>
      </c>
      <c r="AK62">
        <v>0.9746</v>
      </c>
      <c r="AL62">
        <v>0.9674</v>
      </c>
      <c r="AM62">
        <v>0.9601</v>
      </c>
      <c r="AN62">
        <v>0.9528</v>
      </c>
      <c r="AO62">
        <v>0.9455</v>
      </c>
      <c r="AP62">
        <v>0.9382</v>
      </c>
      <c r="AQ62">
        <v>0.9309</v>
      </c>
      <c r="AR62">
        <v>0.9235</v>
      </c>
      <c r="AS62">
        <v>0.9162</v>
      </c>
      <c r="AT62">
        <v>0.9089</v>
      </c>
      <c r="AU62">
        <v>0.9016</v>
      </c>
      <c r="AV62">
        <v>0.8943</v>
      </c>
      <c r="AW62">
        <v>0.887</v>
      </c>
      <c r="AX62">
        <v>0.8797</v>
      </c>
      <c r="AY62">
        <v>0.8723</v>
      </c>
      <c r="AZ62">
        <v>0.865</v>
      </c>
      <c r="BA62">
        <v>0.8577</v>
      </c>
      <c r="BB62">
        <v>0.8504</v>
      </c>
      <c r="BC62">
        <v>0.8431</v>
      </c>
      <c r="BD62">
        <v>0.8358</v>
      </c>
      <c r="BE62">
        <v>0.8284</v>
      </c>
      <c r="BF62">
        <v>0.8211</v>
      </c>
      <c r="BG62">
        <v>0.8138</v>
      </c>
      <c r="BH62">
        <v>0.8065</v>
      </c>
      <c r="BI62">
        <v>0.7992</v>
      </c>
      <c r="BJ62">
        <v>0.7919</v>
      </c>
      <c r="BK62">
        <v>0.7845</v>
      </c>
      <c r="BL62">
        <v>0.7772</v>
      </c>
      <c r="BM62">
        <v>0.7699</v>
      </c>
      <c r="BN62">
        <v>0.7626</v>
      </c>
      <c r="BO62">
        <v>0.7553</v>
      </c>
      <c r="BP62">
        <v>0.748</v>
      </c>
      <c r="BQ62">
        <v>0.7406</v>
      </c>
      <c r="BR62">
        <v>0.7327</v>
      </c>
      <c r="BS62">
        <v>0.7241</v>
      </c>
      <c r="BT62">
        <v>0.7149</v>
      </c>
      <c r="BU62">
        <v>0.705</v>
      </c>
      <c r="BV62">
        <v>0.6944</v>
      </c>
      <c r="BW62">
        <v>0.6832</v>
      </c>
      <c r="BX62">
        <v>0.6713</v>
      </c>
      <c r="BY62">
        <v>0.6588</v>
      </c>
      <c r="BZ62">
        <v>0.6456</v>
      </c>
      <c r="CA62">
        <v>0.6317</v>
      </c>
      <c r="CB62">
        <v>0.6172</v>
      </c>
      <c r="CC62">
        <v>0.602</v>
      </c>
      <c r="CD62">
        <v>0.5861</v>
      </c>
      <c r="CE62">
        <v>0.5696</v>
      </c>
      <c r="CF62">
        <v>0.5524</v>
      </c>
      <c r="CG62">
        <v>0.5346</v>
      </c>
      <c r="CH62">
        <v>0.5161</v>
      </c>
      <c r="CI62">
        <v>0.4969</v>
      </c>
      <c r="CJ62">
        <v>0.4771</v>
      </c>
      <c r="CK62">
        <v>0.4566</v>
      </c>
      <c r="CL62">
        <v>0.4354</v>
      </c>
      <c r="CM62">
        <v>0.4136</v>
      </c>
      <c r="CN62">
        <v>0.3911</v>
      </c>
      <c r="CO62">
        <v>0.368</v>
      </c>
      <c r="CP62">
        <v>0.3442</v>
      </c>
      <c r="CQ62">
        <v>0.3197</v>
      </c>
      <c r="CR62">
        <v>0.2946</v>
      </c>
      <c r="CS62">
        <v>0.2688</v>
      </c>
      <c r="CT62">
        <v>0.2424</v>
      </c>
      <c r="CU62">
        <v>0.2153</v>
      </c>
      <c r="CV62">
        <v>0.1875</v>
      </c>
    </row>
    <row r="63" spans="1:100" ht="12.75">
      <c r="A63" t="s">
        <v>32</v>
      </c>
      <c r="B63" t="str">
        <f t="shared" si="1"/>
        <v>10Mile</v>
      </c>
      <c r="C63">
        <f>10*mile</f>
        <v>16.09</v>
      </c>
      <c r="D63">
        <v>2663</v>
      </c>
      <c r="E63">
        <v>0.6495</v>
      </c>
      <c r="F63">
        <v>0.687</v>
      </c>
      <c r="G63">
        <v>0.7223</v>
      </c>
      <c r="H63">
        <v>0.7554</v>
      </c>
      <c r="I63">
        <v>0.7863</v>
      </c>
      <c r="J63">
        <v>0.815</v>
      </c>
      <c r="K63">
        <v>0.8415</v>
      </c>
      <c r="L63">
        <v>0.8658</v>
      </c>
      <c r="M63">
        <v>0.8879</v>
      </c>
      <c r="N63">
        <v>0.9078</v>
      </c>
      <c r="O63">
        <v>0.9255</v>
      </c>
      <c r="P63">
        <v>0.941</v>
      </c>
      <c r="Q63">
        <v>0.9543</v>
      </c>
      <c r="R63">
        <v>0.9665</v>
      </c>
      <c r="S63">
        <v>0.9787</v>
      </c>
      <c r="T63">
        <v>0.9891</v>
      </c>
      <c r="U63">
        <v>0.9961</v>
      </c>
      <c r="V63">
        <v>0.9996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0.9994</v>
      </c>
      <c r="AF63">
        <v>0.9979</v>
      </c>
      <c r="AG63">
        <v>0.9955</v>
      </c>
      <c r="AH63">
        <v>0.9921</v>
      </c>
      <c r="AI63">
        <v>0.9877</v>
      </c>
      <c r="AJ63">
        <v>0.9824</v>
      </c>
      <c r="AK63">
        <v>0.9761</v>
      </c>
      <c r="AL63">
        <v>0.969</v>
      </c>
      <c r="AM63">
        <v>0.9616</v>
      </c>
      <c r="AN63">
        <v>0.9542</v>
      </c>
      <c r="AO63">
        <v>0.9469</v>
      </c>
      <c r="AP63">
        <v>0.9395</v>
      </c>
      <c r="AQ63">
        <v>0.9321</v>
      </c>
      <c r="AR63">
        <v>0.9248</v>
      </c>
      <c r="AS63">
        <v>0.9174</v>
      </c>
      <c r="AT63">
        <v>0.91</v>
      </c>
      <c r="AU63">
        <v>0.9027</v>
      </c>
      <c r="AV63">
        <v>0.8953</v>
      </c>
      <c r="AW63">
        <v>0.888</v>
      </c>
      <c r="AX63">
        <v>0.8806</v>
      </c>
      <c r="AY63">
        <v>0.8732</v>
      </c>
      <c r="AZ63">
        <v>0.8659</v>
      </c>
      <c r="BA63">
        <v>0.8585</v>
      </c>
      <c r="BB63">
        <v>0.8511</v>
      </c>
      <c r="BC63">
        <v>0.8438</v>
      </c>
      <c r="BD63">
        <v>0.8364</v>
      </c>
      <c r="BE63">
        <v>0.829</v>
      </c>
      <c r="BF63">
        <v>0.8217</v>
      </c>
      <c r="BG63">
        <v>0.8143</v>
      </c>
      <c r="BH63">
        <v>0.807</v>
      </c>
      <c r="BI63">
        <v>0.7996</v>
      </c>
      <c r="BJ63">
        <v>0.7922</v>
      </c>
      <c r="BK63">
        <v>0.7849</v>
      </c>
      <c r="BL63">
        <v>0.7775</v>
      </c>
      <c r="BM63">
        <v>0.7701</v>
      </c>
      <c r="BN63">
        <v>0.7628</v>
      </c>
      <c r="BO63">
        <v>0.7554</v>
      </c>
      <c r="BP63">
        <v>0.748</v>
      </c>
      <c r="BQ63">
        <v>0.7407</v>
      </c>
      <c r="BR63">
        <v>0.7329</v>
      </c>
      <c r="BS63">
        <v>0.7245</v>
      </c>
      <c r="BT63">
        <v>0.7154</v>
      </c>
      <c r="BU63">
        <v>0.7056</v>
      </c>
      <c r="BV63">
        <v>0.6951</v>
      </c>
      <c r="BW63">
        <v>0.684</v>
      </c>
      <c r="BX63">
        <v>0.6722</v>
      </c>
      <c r="BY63">
        <v>0.6597</v>
      </c>
      <c r="BZ63">
        <v>0.6466</v>
      </c>
      <c r="CA63">
        <v>0.6328</v>
      </c>
      <c r="CB63">
        <v>0.6183</v>
      </c>
      <c r="CC63">
        <v>0.6032</v>
      </c>
      <c r="CD63">
        <v>0.5874</v>
      </c>
      <c r="CE63">
        <v>0.5709</v>
      </c>
      <c r="CF63">
        <v>0.5537</v>
      </c>
      <c r="CG63">
        <v>0.5359</v>
      </c>
      <c r="CH63">
        <v>0.5174</v>
      </c>
      <c r="CI63">
        <v>0.4982</v>
      </c>
      <c r="CJ63">
        <v>0.4783</v>
      </c>
      <c r="CK63">
        <v>0.4578</v>
      </c>
      <c r="CL63">
        <v>0.4366</v>
      </c>
      <c r="CM63">
        <v>0.4148</v>
      </c>
      <c r="CN63">
        <v>0.3922</v>
      </c>
      <c r="CO63">
        <v>0.369</v>
      </c>
      <c r="CP63">
        <v>0.3451</v>
      </c>
      <c r="CQ63">
        <v>0.3206</v>
      </c>
      <c r="CR63">
        <v>0.2954</v>
      </c>
      <c r="CS63">
        <v>0.2695</v>
      </c>
      <c r="CT63">
        <v>0.2429</v>
      </c>
      <c r="CU63">
        <v>0.2157</v>
      </c>
      <c r="CV63">
        <v>0.1878</v>
      </c>
    </row>
    <row r="64" spans="1:100" ht="12.75">
      <c r="A64" t="s">
        <v>33</v>
      </c>
      <c r="B64" t="str">
        <f t="shared" si="1"/>
        <v>20km</v>
      </c>
      <c r="C64">
        <v>20</v>
      </c>
      <c r="D64">
        <v>3358</v>
      </c>
      <c r="E64">
        <v>0.64</v>
      </c>
      <c r="F64">
        <v>0.6781</v>
      </c>
      <c r="G64">
        <v>0.714</v>
      </c>
      <c r="H64">
        <v>0.7477</v>
      </c>
      <c r="I64">
        <v>0.7792</v>
      </c>
      <c r="J64">
        <v>0.8085</v>
      </c>
      <c r="K64">
        <v>0.8356</v>
      </c>
      <c r="L64">
        <v>0.8605</v>
      </c>
      <c r="M64">
        <v>0.8832</v>
      </c>
      <c r="N64">
        <v>0.9037</v>
      </c>
      <c r="O64">
        <v>0.922</v>
      </c>
      <c r="P64">
        <v>0.9381</v>
      </c>
      <c r="Q64">
        <v>0.952</v>
      </c>
      <c r="R64">
        <v>0.9648</v>
      </c>
      <c r="S64">
        <v>0.9776</v>
      </c>
      <c r="T64">
        <v>0.9886</v>
      </c>
      <c r="U64">
        <v>0.9959</v>
      </c>
      <c r="V64">
        <v>0.9995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0.9995</v>
      </c>
      <c r="AG64">
        <v>0.998</v>
      </c>
      <c r="AH64">
        <v>0.9953</v>
      </c>
      <c r="AI64">
        <v>0.9915</v>
      </c>
      <c r="AJ64">
        <v>0.9867</v>
      </c>
      <c r="AK64">
        <v>0.9808</v>
      </c>
      <c r="AL64">
        <v>0.9738</v>
      </c>
      <c r="AM64">
        <v>0.9663</v>
      </c>
      <c r="AN64">
        <v>0.9588</v>
      </c>
      <c r="AO64">
        <v>0.9512</v>
      </c>
      <c r="AP64">
        <v>0.9437</v>
      </c>
      <c r="AQ64">
        <v>0.9362</v>
      </c>
      <c r="AR64">
        <v>0.9287</v>
      </c>
      <c r="AS64">
        <v>0.9212</v>
      </c>
      <c r="AT64">
        <v>0.9137</v>
      </c>
      <c r="AU64">
        <v>0.9062</v>
      </c>
      <c r="AV64">
        <v>0.8987</v>
      </c>
      <c r="AW64">
        <v>0.8912</v>
      </c>
      <c r="AX64">
        <v>0.8836</v>
      </c>
      <c r="AY64">
        <v>0.8761</v>
      </c>
      <c r="AZ64">
        <v>0.8686</v>
      </c>
      <c r="BA64">
        <v>0.8611</v>
      </c>
      <c r="BB64">
        <v>0.8536</v>
      </c>
      <c r="BC64">
        <v>0.8461</v>
      </c>
      <c r="BD64">
        <v>0.8386</v>
      </c>
      <c r="BE64">
        <v>0.8311</v>
      </c>
      <c r="BF64">
        <v>0.8235</v>
      </c>
      <c r="BG64">
        <v>0.816</v>
      </c>
      <c r="BH64">
        <v>0.8085</v>
      </c>
      <c r="BI64">
        <v>0.801</v>
      </c>
      <c r="BJ64">
        <v>0.7935</v>
      </c>
      <c r="BK64">
        <v>0.786</v>
      </c>
      <c r="BL64">
        <v>0.7785</v>
      </c>
      <c r="BM64">
        <v>0.771</v>
      </c>
      <c r="BN64">
        <v>0.7634</v>
      </c>
      <c r="BO64">
        <v>0.7559</v>
      </c>
      <c r="BP64">
        <v>0.7484</v>
      </c>
      <c r="BQ64">
        <v>0.7409</v>
      </c>
      <c r="BR64">
        <v>0.7333</v>
      </c>
      <c r="BS64">
        <v>0.7252</v>
      </c>
      <c r="BT64">
        <v>0.7164</v>
      </c>
      <c r="BU64">
        <v>0.7069</v>
      </c>
      <c r="BV64">
        <v>0.6967</v>
      </c>
      <c r="BW64">
        <v>0.6858</v>
      </c>
      <c r="BX64">
        <v>0.6742</v>
      </c>
      <c r="BY64">
        <v>0.6619</v>
      </c>
      <c r="BZ64">
        <v>0.6489</v>
      </c>
      <c r="CA64">
        <v>0.6353</v>
      </c>
      <c r="CB64">
        <v>0.6209</v>
      </c>
      <c r="CC64">
        <v>0.6059</v>
      </c>
      <c r="CD64">
        <v>0.5901</v>
      </c>
      <c r="CE64">
        <v>0.5737</v>
      </c>
      <c r="CF64">
        <v>0.5566</v>
      </c>
      <c r="CG64">
        <v>0.5388</v>
      </c>
      <c r="CH64">
        <v>0.5203</v>
      </c>
      <c r="CI64">
        <v>0.5011</v>
      </c>
      <c r="CJ64">
        <v>0.4812</v>
      </c>
      <c r="CK64">
        <v>0.4606</v>
      </c>
      <c r="CL64">
        <v>0.4393</v>
      </c>
      <c r="CM64">
        <v>0.4174</v>
      </c>
      <c r="CN64">
        <v>0.3947</v>
      </c>
      <c r="CO64">
        <v>0.3714</v>
      </c>
      <c r="CP64">
        <v>0.3474</v>
      </c>
      <c r="CQ64">
        <v>0.3226</v>
      </c>
      <c r="CR64">
        <v>0.2972</v>
      </c>
      <c r="CS64">
        <v>0.2711</v>
      </c>
      <c r="CT64">
        <v>0.2443</v>
      </c>
      <c r="CU64">
        <v>0.2168</v>
      </c>
      <c r="CV64">
        <v>0.1886</v>
      </c>
    </row>
    <row r="65" spans="1:100" ht="12.75">
      <c r="A65" t="s">
        <v>34</v>
      </c>
      <c r="B65" t="s">
        <v>150</v>
      </c>
      <c r="C65">
        <v>21.1</v>
      </c>
      <c r="D65">
        <v>3553</v>
      </c>
      <c r="E65">
        <v>0.6369</v>
      </c>
      <c r="F65">
        <v>0.6752</v>
      </c>
      <c r="G65">
        <v>0.7113</v>
      </c>
      <c r="H65">
        <v>0.7452</v>
      </c>
      <c r="I65">
        <v>0.7769</v>
      </c>
      <c r="J65">
        <v>0.8064</v>
      </c>
      <c r="K65">
        <v>0.8337</v>
      </c>
      <c r="L65">
        <v>0.8588</v>
      </c>
      <c r="M65">
        <v>0.8817</v>
      </c>
      <c r="N65">
        <v>0.9024</v>
      </c>
      <c r="O65">
        <v>0.9209</v>
      </c>
      <c r="P65">
        <v>0.9372</v>
      </c>
      <c r="Q65">
        <v>0.9513</v>
      </c>
      <c r="R65">
        <v>0.9643</v>
      </c>
      <c r="S65">
        <v>0.9773</v>
      </c>
      <c r="T65">
        <v>0.9884</v>
      </c>
      <c r="U65">
        <v>0.9958</v>
      </c>
      <c r="V65">
        <v>0.9995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0.9998</v>
      </c>
      <c r="AG65">
        <v>0.9984</v>
      </c>
      <c r="AH65">
        <v>0.996</v>
      </c>
      <c r="AI65">
        <v>0.9925</v>
      </c>
      <c r="AJ65">
        <v>0.9878</v>
      </c>
      <c r="AK65">
        <v>0.982</v>
      </c>
      <c r="AL65">
        <v>0.975</v>
      </c>
      <c r="AM65">
        <v>0.9675</v>
      </c>
      <c r="AN65">
        <v>0.9599</v>
      </c>
      <c r="AO65">
        <v>0.9524</v>
      </c>
      <c r="AP65">
        <v>0.9448</v>
      </c>
      <c r="AQ65">
        <v>0.9373</v>
      </c>
      <c r="AR65">
        <v>0.9297</v>
      </c>
      <c r="AS65">
        <v>0.9222</v>
      </c>
      <c r="AT65">
        <v>0.9146</v>
      </c>
      <c r="AU65">
        <v>0.9071</v>
      </c>
      <c r="AV65">
        <v>0.8995</v>
      </c>
      <c r="AW65">
        <v>0.892</v>
      </c>
      <c r="AX65">
        <v>0.8844</v>
      </c>
      <c r="AY65">
        <v>0.8769</v>
      </c>
      <c r="AZ65">
        <v>0.8693</v>
      </c>
      <c r="BA65">
        <v>0.8618</v>
      </c>
      <c r="BB65">
        <v>0.8542</v>
      </c>
      <c r="BC65">
        <v>0.8467</v>
      </c>
      <c r="BD65">
        <v>0.8392</v>
      </c>
      <c r="BE65">
        <v>0.8316</v>
      </c>
      <c r="BF65">
        <v>0.8241</v>
      </c>
      <c r="BG65">
        <v>0.8165</v>
      </c>
      <c r="BH65">
        <v>0.809</v>
      </c>
      <c r="BI65">
        <v>0.8014</v>
      </c>
      <c r="BJ65">
        <v>0.7939</v>
      </c>
      <c r="BK65">
        <v>0.7863</v>
      </c>
      <c r="BL65">
        <v>0.7788</v>
      </c>
      <c r="BM65">
        <v>0.7712</v>
      </c>
      <c r="BN65">
        <v>0.7637</v>
      </c>
      <c r="BO65">
        <v>0.7561</v>
      </c>
      <c r="BP65">
        <v>0.7486</v>
      </c>
      <c r="BQ65">
        <v>0.741</v>
      </c>
      <c r="BR65">
        <v>0.7334</v>
      </c>
      <c r="BS65">
        <v>0.7253</v>
      </c>
      <c r="BT65">
        <v>0.7166</v>
      </c>
      <c r="BU65">
        <v>0.7071</v>
      </c>
      <c r="BV65">
        <v>0.6969</v>
      </c>
      <c r="BW65">
        <v>0.686</v>
      </c>
      <c r="BX65">
        <v>0.6744</v>
      </c>
      <c r="BY65">
        <v>0.6622</v>
      </c>
      <c r="BZ65">
        <v>0.6492</v>
      </c>
      <c r="CA65">
        <v>0.6356</v>
      </c>
      <c r="CB65">
        <v>0.6212</v>
      </c>
      <c r="CC65">
        <v>0.6062</v>
      </c>
      <c r="CD65">
        <v>0.5905</v>
      </c>
      <c r="CE65">
        <v>0.574</v>
      </c>
      <c r="CF65">
        <v>0.5569</v>
      </c>
      <c r="CG65">
        <v>0.5391</v>
      </c>
      <c r="CH65">
        <v>0.5206</v>
      </c>
      <c r="CI65">
        <v>0.5014</v>
      </c>
      <c r="CJ65">
        <v>0.4815</v>
      </c>
      <c r="CK65">
        <v>0.4609</v>
      </c>
      <c r="CL65">
        <v>0.4396</v>
      </c>
      <c r="CM65">
        <v>0.4177</v>
      </c>
      <c r="CN65">
        <v>0.395</v>
      </c>
      <c r="CO65">
        <v>0.3717</v>
      </c>
      <c r="CP65">
        <v>0.3476</v>
      </c>
      <c r="CQ65">
        <v>0.3229</v>
      </c>
      <c r="CR65">
        <v>0.2974</v>
      </c>
      <c r="CS65">
        <v>0.2713</v>
      </c>
      <c r="CT65">
        <v>0.2445</v>
      </c>
      <c r="CU65">
        <v>0.2169</v>
      </c>
      <c r="CV65">
        <v>0.1887</v>
      </c>
    </row>
    <row r="66" spans="1:100" ht="12.75">
      <c r="A66" t="s">
        <v>35</v>
      </c>
      <c r="B66" t="str">
        <f aca="true" t="shared" si="2" ref="B66:B74">MID(A66,2,100)</f>
        <v>25km</v>
      </c>
      <c r="C66">
        <v>25</v>
      </c>
      <c r="D66">
        <v>4259</v>
      </c>
      <c r="E66">
        <v>0.629</v>
      </c>
      <c r="F66">
        <v>0.6678</v>
      </c>
      <c r="G66">
        <v>0.7044</v>
      </c>
      <c r="H66">
        <v>0.7388</v>
      </c>
      <c r="I66">
        <v>0.771</v>
      </c>
      <c r="J66">
        <v>0.801</v>
      </c>
      <c r="K66">
        <v>0.8288</v>
      </c>
      <c r="L66">
        <v>0.8544</v>
      </c>
      <c r="M66">
        <v>0.8778</v>
      </c>
      <c r="N66">
        <v>0.899</v>
      </c>
      <c r="O66">
        <v>0.918</v>
      </c>
      <c r="P66">
        <v>0.9348</v>
      </c>
      <c r="Q66">
        <v>0.9494</v>
      </c>
      <c r="R66">
        <v>0.9629</v>
      </c>
      <c r="S66">
        <v>0.9764</v>
      </c>
      <c r="T66">
        <v>0.9879</v>
      </c>
      <c r="U66">
        <v>0.9957</v>
      </c>
      <c r="V66">
        <v>0.9995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0.9996</v>
      </c>
      <c r="AH66">
        <v>0.998</v>
      </c>
      <c r="AI66">
        <v>0.9952</v>
      </c>
      <c r="AJ66">
        <v>0.991</v>
      </c>
      <c r="AK66">
        <v>0.9856</v>
      </c>
      <c r="AL66">
        <v>0.9789</v>
      </c>
      <c r="AM66">
        <v>0.9713</v>
      </c>
      <c r="AN66">
        <v>0.9636</v>
      </c>
      <c r="AO66">
        <v>0.956</v>
      </c>
      <c r="AP66">
        <v>0.9483</v>
      </c>
      <c r="AQ66">
        <v>0.9406</v>
      </c>
      <c r="AR66">
        <v>0.933</v>
      </c>
      <c r="AS66">
        <v>0.9253</v>
      </c>
      <c r="AT66">
        <v>0.9177</v>
      </c>
      <c r="AU66">
        <v>0.91</v>
      </c>
      <c r="AV66">
        <v>0.9023</v>
      </c>
      <c r="AW66">
        <v>0.8947</v>
      </c>
      <c r="AX66">
        <v>0.887</v>
      </c>
      <c r="AY66">
        <v>0.8793</v>
      </c>
      <c r="AZ66">
        <v>0.8717</v>
      </c>
      <c r="BA66">
        <v>0.864</v>
      </c>
      <c r="BB66">
        <v>0.8563</v>
      </c>
      <c r="BC66">
        <v>0.8487</v>
      </c>
      <c r="BD66">
        <v>0.841</v>
      </c>
      <c r="BE66">
        <v>0.8333</v>
      </c>
      <c r="BF66">
        <v>0.8257</v>
      </c>
      <c r="BG66">
        <v>0.818</v>
      </c>
      <c r="BH66">
        <v>0.8104</v>
      </c>
      <c r="BI66">
        <v>0.8027</v>
      </c>
      <c r="BJ66">
        <v>0.795</v>
      </c>
      <c r="BK66">
        <v>0.7874</v>
      </c>
      <c r="BL66">
        <v>0.7797</v>
      </c>
      <c r="BM66">
        <v>0.772</v>
      </c>
      <c r="BN66">
        <v>0.7644</v>
      </c>
      <c r="BO66">
        <v>0.7567</v>
      </c>
      <c r="BP66">
        <v>0.749</v>
      </c>
      <c r="BQ66">
        <v>0.7414</v>
      </c>
      <c r="BR66">
        <v>0.7337</v>
      </c>
      <c r="BS66">
        <v>0.7257</v>
      </c>
      <c r="BT66">
        <v>0.717</v>
      </c>
      <c r="BU66">
        <v>0.7076</v>
      </c>
      <c r="BV66">
        <v>0.6975</v>
      </c>
      <c r="BW66">
        <v>0.6867</v>
      </c>
      <c r="BX66">
        <v>0.6751</v>
      </c>
      <c r="BY66">
        <v>0.6629</v>
      </c>
      <c r="BZ66">
        <v>0.65</v>
      </c>
      <c r="CA66">
        <v>0.6364</v>
      </c>
      <c r="CB66">
        <v>0.6221</v>
      </c>
      <c r="CC66">
        <v>0.6071</v>
      </c>
      <c r="CD66">
        <v>0.5914</v>
      </c>
      <c r="CE66">
        <v>0.575</v>
      </c>
      <c r="CF66">
        <v>0.5579</v>
      </c>
      <c r="CG66">
        <v>0.5401</v>
      </c>
      <c r="CH66">
        <v>0.5216</v>
      </c>
      <c r="CI66">
        <v>0.5024</v>
      </c>
      <c r="CJ66">
        <v>0.4825</v>
      </c>
      <c r="CK66">
        <v>0.4619</v>
      </c>
      <c r="CL66">
        <v>0.4406</v>
      </c>
      <c r="CM66">
        <v>0.4186</v>
      </c>
      <c r="CN66">
        <v>0.3959</v>
      </c>
      <c r="CO66">
        <v>0.3726</v>
      </c>
      <c r="CP66">
        <v>0.3485</v>
      </c>
      <c r="CQ66">
        <v>0.3237</v>
      </c>
      <c r="CR66">
        <v>0.2982</v>
      </c>
      <c r="CS66">
        <v>0.272</v>
      </c>
      <c r="CT66">
        <v>0.2451</v>
      </c>
      <c r="CU66">
        <v>0.2175</v>
      </c>
      <c r="CV66">
        <v>0.1892</v>
      </c>
    </row>
    <row r="67" spans="1:100" ht="12.75">
      <c r="A67" t="s">
        <v>36</v>
      </c>
      <c r="B67" t="str">
        <f t="shared" si="2"/>
        <v>30km</v>
      </c>
      <c r="C67">
        <v>30</v>
      </c>
      <c r="D67">
        <v>5179</v>
      </c>
      <c r="E67">
        <v>0.6243</v>
      </c>
      <c r="F67">
        <v>0.6634</v>
      </c>
      <c r="G67">
        <v>0.7003</v>
      </c>
      <c r="H67">
        <v>0.735</v>
      </c>
      <c r="I67">
        <v>0.7675</v>
      </c>
      <c r="J67">
        <v>0.7978</v>
      </c>
      <c r="K67">
        <v>0.8259</v>
      </c>
      <c r="L67">
        <v>0.8518</v>
      </c>
      <c r="M67">
        <v>0.8755</v>
      </c>
      <c r="N67">
        <v>0.897</v>
      </c>
      <c r="O67">
        <v>0.9163</v>
      </c>
      <c r="P67">
        <v>0.9334</v>
      </c>
      <c r="Q67">
        <v>0.9483</v>
      </c>
      <c r="R67">
        <v>0.9621</v>
      </c>
      <c r="S67">
        <v>0.9759</v>
      </c>
      <c r="T67">
        <v>0.9877</v>
      </c>
      <c r="U67">
        <v>0.9956</v>
      </c>
      <c r="V67">
        <v>0.9995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0.9995</v>
      </c>
      <c r="AI67">
        <v>0.9976</v>
      </c>
      <c r="AJ67">
        <v>0.9943</v>
      </c>
      <c r="AK67">
        <v>0.9895</v>
      </c>
      <c r="AL67">
        <v>0.9832</v>
      </c>
      <c r="AM67">
        <v>0.9756</v>
      </c>
      <c r="AN67">
        <v>0.9678</v>
      </c>
      <c r="AO67">
        <v>0.96</v>
      </c>
      <c r="AP67">
        <v>0.9522</v>
      </c>
      <c r="AQ67">
        <v>0.9444</v>
      </c>
      <c r="AR67">
        <v>0.9366</v>
      </c>
      <c r="AS67">
        <v>0.9289</v>
      </c>
      <c r="AT67">
        <v>0.9211</v>
      </c>
      <c r="AU67">
        <v>0.9133</v>
      </c>
      <c r="AV67">
        <v>0.9055</v>
      </c>
      <c r="AW67">
        <v>0.8977</v>
      </c>
      <c r="AX67">
        <v>0.8899</v>
      </c>
      <c r="AY67">
        <v>0.8821</v>
      </c>
      <c r="AZ67">
        <v>0.8743</v>
      </c>
      <c r="BA67">
        <v>0.8666</v>
      </c>
      <c r="BB67">
        <v>0.8588</v>
      </c>
      <c r="BC67">
        <v>0.851</v>
      </c>
      <c r="BD67">
        <v>0.8432</v>
      </c>
      <c r="BE67">
        <v>0.8354</v>
      </c>
      <c r="BF67">
        <v>0.8276</v>
      </c>
      <c r="BG67">
        <v>0.8198</v>
      </c>
      <c r="BH67">
        <v>0.812</v>
      </c>
      <c r="BI67">
        <v>0.8042</v>
      </c>
      <c r="BJ67">
        <v>0.7965</v>
      </c>
      <c r="BK67">
        <v>0.7887</v>
      </c>
      <c r="BL67">
        <v>0.7809</v>
      </c>
      <c r="BM67">
        <v>0.7731</v>
      </c>
      <c r="BN67">
        <v>0.7653</v>
      </c>
      <c r="BO67">
        <v>0.7575</v>
      </c>
      <c r="BP67">
        <v>0.7497</v>
      </c>
      <c r="BQ67">
        <v>0.7419</v>
      </c>
      <c r="BR67">
        <v>0.7342</v>
      </c>
      <c r="BS67">
        <v>0.7262</v>
      </c>
      <c r="BT67">
        <v>0.7176</v>
      </c>
      <c r="BU67">
        <v>0.7082</v>
      </c>
      <c r="BV67">
        <v>0.6982</v>
      </c>
      <c r="BW67">
        <v>0.6874</v>
      </c>
      <c r="BX67">
        <v>0.676</v>
      </c>
      <c r="BY67">
        <v>0.6638</v>
      </c>
      <c r="BZ67">
        <v>0.651</v>
      </c>
      <c r="CA67">
        <v>0.6374</v>
      </c>
      <c r="CB67">
        <v>0.6231</v>
      </c>
      <c r="CC67">
        <v>0.6082</v>
      </c>
      <c r="CD67">
        <v>0.5925</v>
      </c>
      <c r="CE67">
        <v>0.5761</v>
      </c>
      <c r="CF67">
        <v>0.559</v>
      </c>
      <c r="CG67">
        <v>0.5412</v>
      </c>
      <c r="CH67">
        <v>0.5227</v>
      </c>
      <c r="CI67">
        <v>0.5035</v>
      </c>
      <c r="CJ67">
        <v>0.4836</v>
      </c>
      <c r="CK67">
        <v>0.463</v>
      </c>
      <c r="CL67">
        <v>0.4417</v>
      </c>
      <c r="CM67">
        <v>0.4197</v>
      </c>
      <c r="CN67">
        <v>0.3969</v>
      </c>
      <c r="CO67">
        <v>0.3735</v>
      </c>
      <c r="CP67">
        <v>0.3494</v>
      </c>
      <c r="CQ67">
        <v>0.3245</v>
      </c>
      <c r="CR67">
        <v>0.299</v>
      </c>
      <c r="CS67">
        <v>0.2727</v>
      </c>
      <c r="CT67">
        <v>0.2458</v>
      </c>
      <c r="CU67">
        <v>0.2181</v>
      </c>
      <c r="CV67">
        <v>0.1898</v>
      </c>
    </row>
    <row r="68" spans="1:100" ht="12.75">
      <c r="A68" t="s">
        <v>37</v>
      </c>
      <c r="B68" t="str">
        <f t="shared" si="2"/>
        <v>Marathon</v>
      </c>
      <c r="C68">
        <v>42.2</v>
      </c>
      <c r="D68">
        <v>7495</v>
      </c>
      <c r="E68">
        <v>0.6211</v>
      </c>
      <c r="F68">
        <v>0.6604</v>
      </c>
      <c r="G68">
        <v>0.6975</v>
      </c>
      <c r="H68">
        <v>0.7324</v>
      </c>
      <c r="I68">
        <v>0.7651</v>
      </c>
      <c r="J68">
        <v>0.7956</v>
      </c>
      <c r="K68">
        <v>0.8239</v>
      </c>
      <c r="L68">
        <v>0.85</v>
      </c>
      <c r="M68">
        <v>0.8739</v>
      </c>
      <c r="N68">
        <v>0.8956</v>
      </c>
      <c r="O68">
        <v>0.9151</v>
      </c>
      <c r="P68">
        <v>0.9324</v>
      </c>
      <c r="Q68">
        <v>0.9475</v>
      </c>
      <c r="R68">
        <v>0.9615</v>
      </c>
      <c r="S68">
        <v>0.9755</v>
      </c>
      <c r="T68">
        <v>0.9875</v>
      </c>
      <c r="U68">
        <v>0.9955</v>
      </c>
      <c r="V68">
        <v>0.9995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0.999</v>
      </c>
      <c r="AK68">
        <v>0.996</v>
      </c>
      <c r="AL68">
        <v>0.991</v>
      </c>
      <c r="AM68">
        <v>0.984</v>
      </c>
      <c r="AN68">
        <v>0.9759</v>
      </c>
      <c r="AO68">
        <v>0.9679</v>
      </c>
      <c r="AP68">
        <v>0.9599</v>
      </c>
      <c r="AQ68">
        <v>0.9519</v>
      </c>
      <c r="AR68">
        <v>0.9439</v>
      </c>
      <c r="AS68">
        <v>0.9358</v>
      </c>
      <c r="AT68">
        <v>0.9278</v>
      </c>
      <c r="AU68">
        <v>0.9198</v>
      </c>
      <c r="AV68">
        <v>0.9118</v>
      </c>
      <c r="AW68">
        <v>0.9038</v>
      </c>
      <c r="AX68">
        <v>0.8957</v>
      </c>
      <c r="AY68">
        <v>0.8877</v>
      </c>
      <c r="AZ68">
        <v>0.8797</v>
      </c>
      <c r="BA68">
        <v>0.8717</v>
      </c>
      <c r="BB68">
        <v>0.8637</v>
      </c>
      <c r="BC68">
        <v>0.8556</v>
      </c>
      <c r="BD68">
        <v>0.8476</v>
      </c>
      <c r="BE68">
        <v>0.8396</v>
      </c>
      <c r="BF68">
        <v>0.8316</v>
      </c>
      <c r="BG68">
        <v>0.8236</v>
      </c>
      <c r="BH68">
        <v>0.8155</v>
      </c>
      <c r="BI68">
        <v>0.8075</v>
      </c>
      <c r="BJ68">
        <v>0.7995</v>
      </c>
      <c r="BK68">
        <v>0.7915</v>
      </c>
      <c r="BL68">
        <v>0.7835</v>
      </c>
      <c r="BM68">
        <v>0.7754</v>
      </c>
      <c r="BN68">
        <v>0.7674</v>
      </c>
      <c r="BO68">
        <v>0.7594</v>
      </c>
      <c r="BP68">
        <v>0.7514</v>
      </c>
      <c r="BQ68">
        <v>0.7434</v>
      </c>
      <c r="BR68">
        <v>0.7353</v>
      </c>
      <c r="BS68">
        <v>0.7272</v>
      </c>
      <c r="BT68">
        <v>0.7185</v>
      </c>
      <c r="BU68">
        <v>0.7091</v>
      </c>
      <c r="BV68">
        <v>0.699</v>
      </c>
      <c r="BW68">
        <v>0.6882</v>
      </c>
      <c r="BX68">
        <v>0.6766</v>
      </c>
      <c r="BY68">
        <v>0.6644</v>
      </c>
      <c r="BZ68">
        <v>0.6515</v>
      </c>
      <c r="CA68">
        <v>0.6379</v>
      </c>
      <c r="CB68">
        <v>0.6236</v>
      </c>
      <c r="CC68">
        <v>0.6085</v>
      </c>
      <c r="CD68">
        <v>0.5928</v>
      </c>
      <c r="CE68">
        <v>0.5764</v>
      </c>
      <c r="CF68">
        <v>0.5593</v>
      </c>
      <c r="CG68">
        <v>0.5415</v>
      </c>
      <c r="CH68">
        <v>0.5229</v>
      </c>
      <c r="CI68">
        <v>0.5037</v>
      </c>
      <c r="CJ68">
        <v>0.4838</v>
      </c>
      <c r="CK68">
        <v>0.4632</v>
      </c>
      <c r="CL68">
        <v>0.4419</v>
      </c>
      <c r="CM68">
        <v>0.4198</v>
      </c>
      <c r="CN68">
        <v>0.3971</v>
      </c>
      <c r="CO68">
        <v>0.3737</v>
      </c>
      <c r="CP68">
        <v>0.3496</v>
      </c>
      <c r="CQ68">
        <v>0.3248</v>
      </c>
      <c r="CR68">
        <v>0.2992</v>
      </c>
      <c r="CS68">
        <v>0.273</v>
      </c>
      <c r="CT68">
        <v>0.2461</v>
      </c>
      <c r="CU68">
        <v>0.2185</v>
      </c>
      <c r="CV68">
        <v>0.1902</v>
      </c>
    </row>
    <row r="69" spans="1:100" ht="12.75">
      <c r="A69" t="s">
        <v>38</v>
      </c>
      <c r="B69" t="str">
        <f t="shared" si="2"/>
        <v>50km</v>
      </c>
      <c r="C69">
        <v>50</v>
      </c>
      <c r="D69">
        <v>9080</v>
      </c>
      <c r="E69">
        <v>0.6211</v>
      </c>
      <c r="F69">
        <v>0.6604</v>
      </c>
      <c r="G69">
        <v>0.6975</v>
      </c>
      <c r="H69">
        <v>0.7324</v>
      </c>
      <c r="I69">
        <v>0.7651</v>
      </c>
      <c r="J69">
        <v>0.7956</v>
      </c>
      <c r="K69">
        <v>0.8239</v>
      </c>
      <c r="L69">
        <v>0.85</v>
      </c>
      <c r="M69">
        <v>0.8739</v>
      </c>
      <c r="N69">
        <v>0.8956</v>
      </c>
      <c r="O69">
        <v>0.9151</v>
      </c>
      <c r="P69">
        <v>0.9324</v>
      </c>
      <c r="Q69">
        <v>0.9475</v>
      </c>
      <c r="R69">
        <v>0.9615</v>
      </c>
      <c r="S69">
        <v>0.9755</v>
      </c>
      <c r="T69">
        <v>0.9875</v>
      </c>
      <c r="U69">
        <v>0.9955</v>
      </c>
      <c r="V69">
        <v>0.9995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0.999</v>
      </c>
      <c r="AK69">
        <v>0.996</v>
      </c>
      <c r="AL69">
        <v>0.991</v>
      </c>
      <c r="AM69">
        <v>0.984</v>
      </c>
      <c r="AN69">
        <v>0.9759</v>
      </c>
      <c r="AO69">
        <v>0.9679</v>
      </c>
      <c r="AP69">
        <v>0.9599</v>
      </c>
      <c r="AQ69">
        <v>0.9519</v>
      </c>
      <c r="AR69">
        <v>0.9439</v>
      </c>
      <c r="AS69">
        <v>0.9358</v>
      </c>
      <c r="AT69">
        <v>0.9278</v>
      </c>
      <c r="AU69">
        <v>0.9198</v>
      </c>
      <c r="AV69">
        <v>0.9118</v>
      </c>
      <c r="AW69">
        <v>0.9038</v>
      </c>
      <c r="AX69">
        <v>0.8957</v>
      </c>
      <c r="AY69">
        <v>0.8877</v>
      </c>
      <c r="AZ69">
        <v>0.8797</v>
      </c>
      <c r="BA69">
        <v>0.8717</v>
      </c>
      <c r="BB69">
        <v>0.8637</v>
      </c>
      <c r="BC69">
        <v>0.8556</v>
      </c>
      <c r="BD69">
        <v>0.8476</v>
      </c>
      <c r="BE69">
        <v>0.8396</v>
      </c>
      <c r="BF69">
        <v>0.8316</v>
      </c>
      <c r="BG69">
        <v>0.8236</v>
      </c>
      <c r="BH69">
        <v>0.8155</v>
      </c>
      <c r="BI69">
        <v>0.8075</v>
      </c>
      <c r="BJ69">
        <v>0.7995</v>
      </c>
      <c r="BK69">
        <v>0.7915</v>
      </c>
      <c r="BL69">
        <v>0.7835</v>
      </c>
      <c r="BM69">
        <v>0.7754</v>
      </c>
      <c r="BN69">
        <v>0.7674</v>
      </c>
      <c r="BO69">
        <v>0.7594</v>
      </c>
      <c r="BP69">
        <v>0.7514</v>
      </c>
      <c r="BQ69">
        <v>0.7434</v>
      </c>
      <c r="BR69">
        <v>0.7353</v>
      </c>
      <c r="BS69">
        <v>0.7272</v>
      </c>
      <c r="BT69">
        <v>0.7185</v>
      </c>
      <c r="BU69">
        <v>0.7091</v>
      </c>
      <c r="BV69">
        <v>0.699</v>
      </c>
      <c r="BW69">
        <v>0.6882</v>
      </c>
      <c r="BX69">
        <v>0.6766</v>
      </c>
      <c r="BY69">
        <v>0.6644</v>
      </c>
      <c r="BZ69">
        <v>0.6515</v>
      </c>
      <c r="CA69">
        <v>0.6379</v>
      </c>
      <c r="CB69">
        <v>0.6236</v>
      </c>
      <c r="CC69">
        <v>0.6085</v>
      </c>
      <c r="CD69">
        <v>0.5928</v>
      </c>
      <c r="CE69">
        <v>0.5764</v>
      </c>
      <c r="CF69">
        <v>0.5593</v>
      </c>
      <c r="CG69">
        <v>0.5415</v>
      </c>
      <c r="CH69">
        <v>0.5229</v>
      </c>
      <c r="CI69">
        <v>0.5037</v>
      </c>
      <c r="CJ69">
        <v>0.4838</v>
      </c>
      <c r="CK69">
        <v>0.4632</v>
      </c>
      <c r="CL69">
        <v>0.4419</v>
      </c>
      <c r="CM69">
        <v>0.4198</v>
      </c>
      <c r="CN69">
        <v>0.3971</v>
      </c>
      <c r="CO69">
        <v>0.3737</v>
      </c>
      <c r="CP69">
        <v>0.3496</v>
      </c>
      <c r="CQ69">
        <v>0.3248</v>
      </c>
      <c r="CR69">
        <v>0.2992</v>
      </c>
      <c r="CS69">
        <v>0.273</v>
      </c>
      <c r="CT69">
        <v>0.2461</v>
      </c>
      <c r="CU69">
        <v>0.2185</v>
      </c>
      <c r="CV69">
        <v>0.1902</v>
      </c>
    </row>
    <row r="70" spans="1:100" ht="12.75">
      <c r="A70" t="s">
        <v>39</v>
      </c>
      <c r="B70" t="str">
        <f t="shared" si="2"/>
        <v>50Mile</v>
      </c>
      <c r="C70">
        <f>50*mile</f>
        <v>80.45</v>
      </c>
      <c r="D70">
        <v>16080</v>
      </c>
      <c r="E70">
        <v>0.6211</v>
      </c>
      <c r="F70">
        <v>0.6604</v>
      </c>
      <c r="G70">
        <v>0.6975</v>
      </c>
      <c r="H70">
        <v>0.7324</v>
      </c>
      <c r="I70">
        <v>0.7651</v>
      </c>
      <c r="J70">
        <v>0.7956</v>
      </c>
      <c r="K70">
        <v>0.8239</v>
      </c>
      <c r="L70">
        <v>0.85</v>
      </c>
      <c r="M70">
        <v>0.8739</v>
      </c>
      <c r="N70">
        <v>0.8956</v>
      </c>
      <c r="O70">
        <v>0.9151</v>
      </c>
      <c r="P70">
        <v>0.9324</v>
      </c>
      <c r="Q70">
        <v>0.9475</v>
      </c>
      <c r="R70">
        <v>0.9615</v>
      </c>
      <c r="S70">
        <v>0.9755</v>
      </c>
      <c r="T70">
        <v>0.9875</v>
      </c>
      <c r="U70">
        <v>0.9955</v>
      </c>
      <c r="V70">
        <v>0.9995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0.999</v>
      </c>
      <c r="AK70">
        <v>0.996</v>
      </c>
      <c r="AL70">
        <v>0.991</v>
      </c>
      <c r="AM70">
        <v>0.984</v>
      </c>
      <c r="AN70">
        <v>0.9759</v>
      </c>
      <c r="AO70">
        <v>0.9679</v>
      </c>
      <c r="AP70">
        <v>0.9599</v>
      </c>
      <c r="AQ70">
        <v>0.9519</v>
      </c>
      <c r="AR70">
        <v>0.9439</v>
      </c>
      <c r="AS70">
        <v>0.9358</v>
      </c>
      <c r="AT70">
        <v>0.9278</v>
      </c>
      <c r="AU70">
        <v>0.9198</v>
      </c>
      <c r="AV70">
        <v>0.9118</v>
      </c>
      <c r="AW70">
        <v>0.9038</v>
      </c>
      <c r="AX70">
        <v>0.8957</v>
      </c>
      <c r="AY70">
        <v>0.8877</v>
      </c>
      <c r="AZ70">
        <v>0.8797</v>
      </c>
      <c r="BA70">
        <v>0.8717</v>
      </c>
      <c r="BB70">
        <v>0.8637</v>
      </c>
      <c r="BC70">
        <v>0.8556</v>
      </c>
      <c r="BD70">
        <v>0.8476</v>
      </c>
      <c r="BE70">
        <v>0.8396</v>
      </c>
      <c r="BF70">
        <v>0.8316</v>
      </c>
      <c r="BG70">
        <v>0.8236</v>
      </c>
      <c r="BH70">
        <v>0.8155</v>
      </c>
      <c r="BI70">
        <v>0.8075</v>
      </c>
      <c r="BJ70">
        <v>0.7995</v>
      </c>
      <c r="BK70">
        <v>0.7915</v>
      </c>
      <c r="BL70">
        <v>0.7835</v>
      </c>
      <c r="BM70">
        <v>0.7754</v>
      </c>
      <c r="BN70">
        <v>0.7674</v>
      </c>
      <c r="BO70">
        <v>0.7594</v>
      </c>
      <c r="BP70">
        <v>0.7514</v>
      </c>
      <c r="BQ70">
        <v>0.7434</v>
      </c>
      <c r="BR70">
        <v>0.7353</v>
      </c>
      <c r="BS70">
        <v>0.7272</v>
      </c>
      <c r="BT70">
        <v>0.7185</v>
      </c>
      <c r="BU70">
        <v>0.7091</v>
      </c>
      <c r="BV70">
        <v>0.699</v>
      </c>
      <c r="BW70">
        <v>0.6882</v>
      </c>
      <c r="BX70">
        <v>0.6766</v>
      </c>
      <c r="BY70">
        <v>0.6644</v>
      </c>
      <c r="BZ70">
        <v>0.6515</v>
      </c>
      <c r="CA70">
        <v>0.6379</v>
      </c>
      <c r="CB70">
        <v>0.6236</v>
      </c>
      <c r="CC70">
        <v>0.6085</v>
      </c>
      <c r="CD70">
        <v>0.5928</v>
      </c>
      <c r="CE70">
        <v>0.5764</v>
      </c>
      <c r="CF70">
        <v>0.5593</v>
      </c>
      <c r="CG70">
        <v>0.5415</v>
      </c>
      <c r="CH70">
        <v>0.5229</v>
      </c>
      <c r="CI70">
        <v>0.5037</v>
      </c>
      <c r="CJ70">
        <v>0.4838</v>
      </c>
      <c r="CK70">
        <v>0.4632</v>
      </c>
      <c r="CL70">
        <v>0.4419</v>
      </c>
      <c r="CM70">
        <v>0.4198</v>
      </c>
      <c r="CN70">
        <v>0.3971</v>
      </c>
      <c r="CO70">
        <v>0.3737</v>
      </c>
      <c r="CP70">
        <v>0.3496</v>
      </c>
      <c r="CQ70">
        <v>0.3248</v>
      </c>
      <c r="CR70">
        <v>0.2992</v>
      </c>
      <c r="CS70">
        <v>0.273</v>
      </c>
      <c r="CT70">
        <v>0.2461</v>
      </c>
      <c r="CU70">
        <v>0.2185</v>
      </c>
      <c r="CV70">
        <v>0.1902</v>
      </c>
    </row>
    <row r="71" spans="1:100" ht="12.75">
      <c r="A71" t="s">
        <v>40</v>
      </c>
      <c r="B71" t="str">
        <f t="shared" si="2"/>
        <v>100km</v>
      </c>
      <c r="C71">
        <v>100</v>
      </c>
      <c r="D71">
        <v>21360</v>
      </c>
      <c r="E71">
        <v>0.6211</v>
      </c>
      <c r="F71">
        <v>0.6604</v>
      </c>
      <c r="G71">
        <v>0.6975</v>
      </c>
      <c r="H71">
        <v>0.7324</v>
      </c>
      <c r="I71">
        <v>0.7651</v>
      </c>
      <c r="J71">
        <v>0.7956</v>
      </c>
      <c r="K71">
        <v>0.8239</v>
      </c>
      <c r="L71">
        <v>0.85</v>
      </c>
      <c r="M71">
        <v>0.8739</v>
      </c>
      <c r="N71">
        <v>0.8956</v>
      </c>
      <c r="O71">
        <v>0.9151</v>
      </c>
      <c r="P71">
        <v>0.9324</v>
      </c>
      <c r="Q71">
        <v>0.9475</v>
      </c>
      <c r="R71">
        <v>0.9615</v>
      </c>
      <c r="S71">
        <v>0.9755</v>
      </c>
      <c r="T71">
        <v>0.9875</v>
      </c>
      <c r="U71">
        <v>0.9955</v>
      </c>
      <c r="V71">
        <v>0.9995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0.999</v>
      </c>
      <c r="AK71">
        <v>0.996</v>
      </c>
      <c r="AL71">
        <v>0.991</v>
      </c>
      <c r="AM71">
        <v>0.984</v>
      </c>
      <c r="AN71">
        <v>0.9759</v>
      </c>
      <c r="AO71">
        <v>0.9679</v>
      </c>
      <c r="AP71">
        <v>0.9599</v>
      </c>
      <c r="AQ71">
        <v>0.9519</v>
      </c>
      <c r="AR71">
        <v>0.9439</v>
      </c>
      <c r="AS71">
        <v>0.9358</v>
      </c>
      <c r="AT71">
        <v>0.9278</v>
      </c>
      <c r="AU71">
        <v>0.9198</v>
      </c>
      <c r="AV71">
        <v>0.9118</v>
      </c>
      <c r="AW71">
        <v>0.9038</v>
      </c>
      <c r="AX71">
        <v>0.8957</v>
      </c>
      <c r="AY71">
        <v>0.8877</v>
      </c>
      <c r="AZ71">
        <v>0.8797</v>
      </c>
      <c r="BA71">
        <v>0.8717</v>
      </c>
      <c r="BB71">
        <v>0.8637</v>
      </c>
      <c r="BC71">
        <v>0.8556</v>
      </c>
      <c r="BD71">
        <v>0.8476</v>
      </c>
      <c r="BE71">
        <v>0.8396</v>
      </c>
      <c r="BF71">
        <v>0.8316</v>
      </c>
      <c r="BG71">
        <v>0.8236</v>
      </c>
      <c r="BH71">
        <v>0.8155</v>
      </c>
      <c r="BI71">
        <v>0.8075</v>
      </c>
      <c r="BJ71">
        <v>0.7995</v>
      </c>
      <c r="BK71">
        <v>0.7915</v>
      </c>
      <c r="BL71">
        <v>0.7835</v>
      </c>
      <c r="BM71">
        <v>0.7754</v>
      </c>
      <c r="BN71">
        <v>0.7674</v>
      </c>
      <c r="BO71">
        <v>0.7594</v>
      </c>
      <c r="BP71">
        <v>0.7514</v>
      </c>
      <c r="BQ71">
        <v>0.7434</v>
      </c>
      <c r="BR71">
        <v>0.7353</v>
      </c>
      <c r="BS71">
        <v>0.7272</v>
      </c>
      <c r="BT71">
        <v>0.7185</v>
      </c>
      <c r="BU71">
        <v>0.7091</v>
      </c>
      <c r="BV71">
        <v>0.699</v>
      </c>
      <c r="BW71">
        <v>0.6882</v>
      </c>
      <c r="BX71">
        <v>0.6766</v>
      </c>
      <c r="BY71">
        <v>0.6644</v>
      </c>
      <c r="BZ71">
        <v>0.6515</v>
      </c>
      <c r="CA71">
        <v>0.6379</v>
      </c>
      <c r="CB71">
        <v>0.6236</v>
      </c>
      <c r="CC71">
        <v>0.6085</v>
      </c>
      <c r="CD71">
        <v>0.5928</v>
      </c>
      <c r="CE71">
        <v>0.5764</v>
      </c>
      <c r="CF71">
        <v>0.5593</v>
      </c>
      <c r="CG71">
        <v>0.5415</v>
      </c>
      <c r="CH71">
        <v>0.5229</v>
      </c>
      <c r="CI71">
        <v>0.5037</v>
      </c>
      <c r="CJ71">
        <v>0.4838</v>
      </c>
      <c r="CK71">
        <v>0.4632</v>
      </c>
      <c r="CL71">
        <v>0.4419</v>
      </c>
      <c r="CM71">
        <v>0.4198</v>
      </c>
      <c r="CN71">
        <v>0.3971</v>
      </c>
      <c r="CO71">
        <v>0.3737</v>
      </c>
      <c r="CP71">
        <v>0.3496</v>
      </c>
      <c r="CQ71">
        <v>0.3248</v>
      </c>
      <c r="CR71">
        <v>0.2992</v>
      </c>
      <c r="CS71">
        <v>0.273</v>
      </c>
      <c r="CT71">
        <v>0.2461</v>
      </c>
      <c r="CU71">
        <v>0.2185</v>
      </c>
      <c r="CV71">
        <v>0.1902</v>
      </c>
    </row>
    <row r="72" spans="1:100" ht="12.75">
      <c r="A72" t="s">
        <v>41</v>
      </c>
      <c r="B72" t="str">
        <f t="shared" si="2"/>
        <v>150km</v>
      </c>
      <c r="C72">
        <v>150</v>
      </c>
      <c r="D72">
        <v>36300</v>
      </c>
      <c r="E72">
        <v>0.6211</v>
      </c>
      <c r="F72">
        <v>0.6604</v>
      </c>
      <c r="G72">
        <v>0.6975</v>
      </c>
      <c r="H72">
        <v>0.7324</v>
      </c>
      <c r="I72">
        <v>0.7651</v>
      </c>
      <c r="J72">
        <v>0.7956</v>
      </c>
      <c r="K72">
        <v>0.8239</v>
      </c>
      <c r="L72">
        <v>0.85</v>
      </c>
      <c r="M72">
        <v>0.8739</v>
      </c>
      <c r="N72">
        <v>0.8956</v>
      </c>
      <c r="O72">
        <v>0.9151</v>
      </c>
      <c r="P72">
        <v>0.9324</v>
      </c>
      <c r="Q72">
        <v>0.9475</v>
      </c>
      <c r="R72">
        <v>0.9615</v>
      </c>
      <c r="S72">
        <v>0.9755</v>
      </c>
      <c r="T72">
        <v>0.9875</v>
      </c>
      <c r="U72">
        <v>0.9955</v>
      </c>
      <c r="V72">
        <v>0.9995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0.999</v>
      </c>
      <c r="AK72">
        <v>0.996</v>
      </c>
      <c r="AL72">
        <v>0.991</v>
      </c>
      <c r="AM72">
        <v>0.984</v>
      </c>
      <c r="AN72">
        <v>0.9759</v>
      </c>
      <c r="AO72">
        <v>0.9679</v>
      </c>
      <c r="AP72">
        <v>0.9599</v>
      </c>
      <c r="AQ72">
        <v>0.9519</v>
      </c>
      <c r="AR72">
        <v>0.9439</v>
      </c>
      <c r="AS72">
        <v>0.9358</v>
      </c>
      <c r="AT72">
        <v>0.9278</v>
      </c>
      <c r="AU72">
        <v>0.9198</v>
      </c>
      <c r="AV72">
        <v>0.9118</v>
      </c>
      <c r="AW72">
        <v>0.9038</v>
      </c>
      <c r="AX72">
        <v>0.8957</v>
      </c>
      <c r="AY72">
        <v>0.8877</v>
      </c>
      <c r="AZ72">
        <v>0.8797</v>
      </c>
      <c r="BA72">
        <v>0.8717</v>
      </c>
      <c r="BB72">
        <v>0.8637</v>
      </c>
      <c r="BC72">
        <v>0.8556</v>
      </c>
      <c r="BD72">
        <v>0.8476</v>
      </c>
      <c r="BE72">
        <v>0.8396</v>
      </c>
      <c r="BF72">
        <v>0.8316</v>
      </c>
      <c r="BG72">
        <v>0.8236</v>
      </c>
      <c r="BH72">
        <v>0.8155</v>
      </c>
      <c r="BI72">
        <v>0.8075</v>
      </c>
      <c r="BJ72">
        <v>0.7995</v>
      </c>
      <c r="BK72">
        <v>0.7915</v>
      </c>
      <c r="BL72">
        <v>0.7835</v>
      </c>
      <c r="BM72">
        <v>0.7754</v>
      </c>
      <c r="BN72">
        <v>0.7674</v>
      </c>
      <c r="BO72">
        <v>0.7594</v>
      </c>
      <c r="BP72">
        <v>0.7514</v>
      </c>
      <c r="BQ72">
        <v>0.7434</v>
      </c>
      <c r="BR72">
        <v>0.7353</v>
      </c>
      <c r="BS72">
        <v>0.7272</v>
      </c>
      <c r="BT72">
        <v>0.7185</v>
      </c>
      <c r="BU72">
        <v>0.7091</v>
      </c>
      <c r="BV72">
        <v>0.699</v>
      </c>
      <c r="BW72">
        <v>0.6882</v>
      </c>
      <c r="BX72">
        <v>0.6766</v>
      </c>
      <c r="BY72">
        <v>0.6644</v>
      </c>
      <c r="BZ72">
        <v>0.6515</v>
      </c>
      <c r="CA72">
        <v>0.6379</v>
      </c>
      <c r="CB72">
        <v>0.6236</v>
      </c>
      <c r="CC72">
        <v>0.6085</v>
      </c>
      <c r="CD72">
        <v>0.5928</v>
      </c>
      <c r="CE72">
        <v>0.5764</v>
      </c>
      <c r="CF72">
        <v>0.5593</v>
      </c>
      <c r="CG72">
        <v>0.5415</v>
      </c>
      <c r="CH72">
        <v>0.5229</v>
      </c>
      <c r="CI72">
        <v>0.5037</v>
      </c>
      <c r="CJ72">
        <v>0.4838</v>
      </c>
      <c r="CK72">
        <v>0.4632</v>
      </c>
      <c r="CL72">
        <v>0.4419</v>
      </c>
      <c r="CM72">
        <v>0.4198</v>
      </c>
      <c r="CN72">
        <v>0.3971</v>
      </c>
      <c r="CO72">
        <v>0.3737</v>
      </c>
      <c r="CP72">
        <v>0.3496</v>
      </c>
      <c r="CQ72">
        <v>0.3248</v>
      </c>
      <c r="CR72">
        <v>0.2992</v>
      </c>
      <c r="CS72">
        <v>0.273</v>
      </c>
      <c r="CT72">
        <v>0.2461</v>
      </c>
      <c r="CU72">
        <v>0.2185</v>
      </c>
      <c r="CV72">
        <v>0.1902</v>
      </c>
    </row>
    <row r="73" spans="1:100" ht="12.75">
      <c r="A73" t="s">
        <v>42</v>
      </c>
      <c r="B73" t="str">
        <f t="shared" si="2"/>
        <v>100Mile</v>
      </c>
      <c r="C73">
        <f>100*mile</f>
        <v>160.9</v>
      </c>
      <c r="D73">
        <v>39850</v>
      </c>
      <c r="E73">
        <v>0.6211</v>
      </c>
      <c r="F73">
        <v>0.6604</v>
      </c>
      <c r="G73">
        <v>0.6975</v>
      </c>
      <c r="H73">
        <v>0.7324</v>
      </c>
      <c r="I73">
        <v>0.7651</v>
      </c>
      <c r="J73">
        <v>0.7956</v>
      </c>
      <c r="K73">
        <v>0.8239</v>
      </c>
      <c r="L73">
        <v>0.85</v>
      </c>
      <c r="M73">
        <v>0.8739</v>
      </c>
      <c r="N73">
        <v>0.8956</v>
      </c>
      <c r="O73">
        <v>0.9151</v>
      </c>
      <c r="P73">
        <v>0.9324</v>
      </c>
      <c r="Q73">
        <v>0.9475</v>
      </c>
      <c r="R73">
        <v>0.9615</v>
      </c>
      <c r="S73">
        <v>0.9755</v>
      </c>
      <c r="T73">
        <v>0.9875</v>
      </c>
      <c r="U73">
        <v>0.9955</v>
      </c>
      <c r="V73">
        <v>0.9995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0.999</v>
      </c>
      <c r="AK73">
        <v>0.996</v>
      </c>
      <c r="AL73">
        <v>0.991</v>
      </c>
      <c r="AM73">
        <v>0.984</v>
      </c>
      <c r="AN73">
        <v>0.9759</v>
      </c>
      <c r="AO73">
        <v>0.9679</v>
      </c>
      <c r="AP73">
        <v>0.9599</v>
      </c>
      <c r="AQ73">
        <v>0.9519</v>
      </c>
      <c r="AR73">
        <v>0.9439</v>
      </c>
      <c r="AS73">
        <v>0.9358</v>
      </c>
      <c r="AT73">
        <v>0.9278</v>
      </c>
      <c r="AU73">
        <v>0.9198</v>
      </c>
      <c r="AV73">
        <v>0.9118</v>
      </c>
      <c r="AW73">
        <v>0.9038</v>
      </c>
      <c r="AX73">
        <v>0.8957</v>
      </c>
      <c r="AY73">
        <v>0.8877</v>
      </c>
      <c r="AZ73">
        <v>0.8797</v>
      </c>
      <c r="BA73">
        <v>0.8717</v>
      </c>
      <c r="BB73">
        <v>0.8637</v>
      </c>
      <c r="BC73">
        <v>0.8556</v>
      </c>
      <c r="BD73">
        <v>0.8476</v>
      </c>
      <c r="BE73">
        <v>0.8396</v>
      </c>
      <c r="BF73">
        <v>0.8316</v>
      </c>
      <c r="BG73">
        <v>0.8236</v>
      </c>
      <c r="BH73">
        <v>0.8155</v>
      </c>
      <c r="BI73">
        <v>0.8075</v>
      </c>
      <c r="BJ73">
        <v>0.7995</v>
      </c>
      <c r="BK73">
        <v>0.7915</v>
      </c>
      <c r="BL73">
        <v>0.7835</v>
      </c>
      <c r="BM73">
        <v>0.7754</v>
      </c>
      <c r="BN73">
        <v>0.7674</v>
      </c>
      <c r="BO73">
        <v>0.7594</v>
      </c>
      <c r="BP73">
        <v>0.7514</v>
      </c>
      <c r="BQ73">
        <v>0.7434</v>
      </c>
      <c r="BR73">
        <v>0.7353</v>
      </c>
      <c r="BS73">
        <v>0.7272</v>
      </c>
      <c r="BT73">
        <v>0.7185</v>
      </c>
      <c r="BU73">
        <v>0.7091</v>
      </c>
      <c r="BV73">
        <v>0.699</v>
      </c>
      <c r="BW73">
        <v>0.6882</v>
      </c>
      <c r="BX73">
        <v>0.6766</v>
      </c>
      <c r="BY73">
        <v>0.6644</v>
      </c>
      <c r="BZ73">
        <v>0.6515</v>
      </c>
      <c r="CA73">
        <v>0.6379</v>
      </c>
      <c r="CB73">
        <v>0.6236</v>
      </c>
      <c r="CC73">
        <v>0.6085</v>
      </c>
      <c r="CD73">
        <v>0.5928</v>
      </c>
      <c r="CE73">
        <v>0.5764</v>
      </c>
      <c r="CF73">
        <v>0.5593</v>
      </c>
      <c r="CG73">
        <v>0.5415</v>
      </c>
      <c r="CH73">
        <v>0.5229</v>
      </c>
      <c r="CI73">
        <v>0.5037</v>
      </c>
      <c r="CJ73">
        <v>0.4838</v>
      </c>
      <c r="CK73">
        <v>0.4632</v>
      </c>
      <c r="CL73">
        <v>0.4419</v>
      </c>
      <c r="CM73">
        <v>0.4198</v>
      </c>
      <c r="CN73">
        <v>0.3971</v>
      </c>
      <c r="CO73">
        <v>0.3737</v>
      </c>
      <c r="CP73">
        <v>0.3496</v>
      </c>
      <c r="CQ73">
        <v>0.3248</v>
      </c>
      <c r="CR73">
        <v>0.2992</v>
      </c>
      <c r="CS73">
        <v>0.273</v>
      </c>
      <c r="CT73">
        <v>0.2461</v>
      </c>
      <c r="CU73">
        <v>0.2185</v>
      </c>
      <c r="CV73">
        <v>0.1902</v>
      </c>
    </row>
    <row r="74" spans="1:100" ht="12.75">
      <c r="A74" t="s">
        <v>43</v>
      </c>
      <c r="B74" t="str">
        <f t="shared" si="2"/>
        <v>200km</v>
      </c>
      <c r="C74">
        <v>200</v>
      </c>
      <c r="D74">
        <v>52800</v>
      </c>
      <c r="E74">
        <v>0.6211</v>
      </c>
      <c r="F74">
        <v>0.6604</v>
      </c>
      <c r="G74">
        <v>0.6975</v>
      </c>
      <c r="H74">
        <v>0.7324</v>
      </c>
      <c r="I74">
        <v>0.7651</v>
      </c>
      <c r="J74">
        <v>0.7956</v>
      </c>
      <c r="K74">
        <v>0.8239</v>
      </c>
      <c r="L74">
        <v>0.85</v>
      </c>
      <c r="M74">
        <v>0.8739</v>
      </c>
      <c r="N74">
        <v>0.8956</v>
      </c>
      <c r="O74">
        <v>0.9151</v>
      </c>
      <c r="P74">
        <v>0.9324</v>
      </c>
      <c r="Q74">
        <v>0.9475</v>
      </c>
      <c r="R74">
        <v>0.9615</v>
      </c>
      <c r="S74">
        <v>0.9755</v>
      </c>
      <c r="T74">
        <v>0.9875</v>
      </c>
      <c r="U74">
        <v>0.9955</v>
      </c>
      <c r="V74">
        <v>0.9995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0.999</v>
      </c>
      <c r="AK74">
        <v>0.996</v>
      </c>
      <c r="AL74">
        <v>0.991</v>
      </c>
      <c r="AM74">
        <v>0.984</v>
      </c>
      <c r="AN74">
        <v>0.9759</v>
      </c>
      <c r="AO74">
        <v>0.9679</v>
      </c>
      <c r="AP74">
        <v>0.9599</v>
      </c>
      <c r="AQ74">
        <v>0.9519</v>
      </c>
      <c r="AR74">
        <v>0.9439</v>
      </c>
      <c r="AS74">
        <v>0.9358</v>
      </c>
      <c r="AT74">
        <v>0.9278</v>
      </c>
      <c r="AU74">
        <v>0.9198</v>
      </c>
      <c r="AV74">
        <v>0.9118</v>
      </c>
      <c r="AW74">
        <v>0.9038</v>
      </c>
      <c r="AX74">
        <v>0.8957</v>
      </c>
      <c r="AY74">
        <v>0.8877</v>
      </c>
      <c r="AZ74">
        <v>0.8797</v>
      </c>
      <c r="BA74">
        <v>0.8717</v>
      </c>
      <c r="BB74">
        <v>0.8637</v>
      </c>
      <c r="BC74">
        <v>0.8556</v>
      </c>
      <c r="BD74">
        <v>0.8476</v>
      </c>
      <c r="BE74">
        <v>0.8396</v>
      </c>
      <c r="BF74">
        <v>0.8316</v>
      </c>
      <c r="BG74">
        <v>0.8236</v>
      </c>
      <c r="BH74">
        <v>0.8155</v>
      </c>
      <c r="BI74">
        <v>0.8075</v>
      </c>
      <c r="BJ74">
        <v>0.7995</v>
      </c>
      <c r="BK74">
        <v>0.7915</v>
      </c>
      <c r="BL74">
        <v>0.7835</v>
      </c>
      <c r="BM74">
        <v>0.7754</v>
      </c>
      <c r="BN74">
        <v>0.7674</v>
      </c>
      <c r="BO74">
        <v>0.7594</v>
      </c>
      <c r="BP74">
        <v>0.7514</v>
      </c>
      <c r="BQ74">
        <v>0.7434</v>
      </c>
      <c r="BR74">
        <v>0.7353</v>
      </c>
      <c r="BS74">
        <v>0.7272</v>
      </c>
      <c r="BT74">
        <v>0.7185</v>
      </c>
      <c r="BU74">
        <v>0.7091</v>
      </c>
      <c r="BV74">
        <v>0.699</v>
      </c>
      <c r="BW74">
        <v>0.6882</v>
      </c>
      <c r="BX74">
        <v>0.6766</v>
      </c>
      <c r="BY74">
        <v>0.6644</v>
      </c>
      <c r="BZ74">
        <v>0.6515</v>
      </c>
      <c r="CA74">
        <v>0.6379</v>
      </c>
      <c r="CB74">
        <v>0.6236</v>
      </c>
      <c r="CC74">
        <v>0.6085</v>
      </c>
      <c r="CD74">
        <v>0.5928</v>
      </c>
      <c r="CE74">
        <v>0.5764</v>
      </c>
      <c r="CF74">
        <v>0.5593</v>
      </c>
      <c r="CG74">
        <v>0.5415</v>
      </c>
      <c r="CH74">
        <v>0.5229</v>
      </c>
      <c r="CI74">
        <v>0.5037</v>
      </c>
      <c r="CJ74">
        <v>0.4838</v>
      </c>
      <c r="CK74">
        <v>0.4632</v>
      </c>
      <c r="CL74">
        <v>0.4419</v>
      </c>
      <c r="CM74">
        <v>0.4198</v>
      </c>
      <c r="CN74">
        <v>0.3971</v>
      </c>
      <c r="CO74">
        <v>0.3737</v>
      </c>
      <c r="CP74">
        <v>0.3496</v>
      </c>
      <c r="CQ74">
        <v>0.3248</v>
      </c>
      <c r="CR74">
        <v>0.2992</v>
      </c>
      <c r="CS74">
        <v>0.273</v>
      </c>
      <c r="CT74">
        <v>0.2461</v>
      </c>
      <c r="CU74">
        <v>0.2185</v>
      </c>
      <c r="CV74">
        <v>0.1902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L3" sqref="L3"/>
    </sheetView>
  </sheetViews>
  <sheetFormatPr defaultColWidth="9.140625" defaultRowHeight="12.75"/>
  <cols>
    <col min="1" max="1" width="12.7109375" style="0" bestFit="1" customWidth="1"/>
    <col min="2" max="2" width="11.8515625" style="0" customWidth="1"/>
    <col min="12" max="12" width="9.140625" style="0" customWidth="1"/>
    <col min="13" max="13" width="18.140625" style="0" customWidth="1"/>
  </cols>
  <sheetData>
    <row r="1" ht="12.75">
      <c r="A1" t="s">
        <v>160</v>
      </c>
    </row>
    <row r="2" spans="1:2" ht="12.75">
      <c r="A2" t="s">
        <v>156</v>
      </c>
      <c r="B2">
        <v>90</v>
      </c>
    </row>
    <row r="3" spans="1:13" ht="12.75">
      <c r="A3" t="s">
        <v>157</v>
      </c>
      <c r="B3">
        <v>0</v>
      </c>
      <c r="C3" t="str">
        <f>IF(B3=0,"Women","Men")</f>
        <v>Women</v>
      </c>
      <c r="H3" s="1" t="s">
        <v>163</v>
      </c>
      <c r="I3" s="1" t="s">
        <v>164</v>
      </c>
      <c r="J3">
        <v>90</v>
      </c>
      <c r="K3" s="3">
        <v>0.0012731481481481483</v>
      </c>
      <c r="L3">
        <f aca="true" t="shared" si="0" ref="L3:L9">WAVAFactor($B$4,J3,$B$3)</f>
        <v>0.3634999990463257</v>
      </c>
      <c r="M3" s="4">
        <f aca="true" t="shared" si="1" ref="M3:M9">K3*L3</f>
        <v>0.0004627893506376832</v>
      </c>
    </row>
    <row r="4" spans="1:13" ht="12.75">
      <c r="A4" t="s">
        <v>158</v>
      </c>
      <c r="B4" s="1" t="s">
        <v>168</v>
      </c>
      <c r="H4" s="1" t="s">
        <v>165</v>
      </c>
      <c r="I4" s="1" t="s">
        <v>166</v>
      </c>
      <c r="J4">
        <v>78</v>
      </c>
      <c r="K4" s="3">
        <v>0.001159837962962963</v>
      </c>
      <c r="L4">
        <f t="shared" si="0"/>
        <v>0.5263000130653381</v>
      </c>
      <c r="M4" s="4">
        <f t="shared" si="1"/>
        <v>0.0006104227350610826</v>
      </c>
    </row>
    <row r="5" spans="1:13" ht="12.75">
      <c r="A5" t="s">
        <v>159</v>
      </c>
      <c r="B5">
        <v>232.47</v>
      </c>
      <c r="J5">
        <v>60</v>
      </c>
      <c r="K5" s="3">
        <v>0.001159375</v>
      </c>
      <c r="L5">
        <f t="shared" si="0"/>
        <v>0.7645000219345093</v>
      </c>
      <c r="M5" s="4">
        <f t="shared" si="1"/>
        <v>0.0008863422129303217</v>
      </c>
    </row>
    <row r="6" spans="1:13" ht="12.75">
      <c r="A6" t="s">
        <v>161</v>
      </c>
      <c r="B6">
        <f>WAVAFactor($B$4,B2,$B$3)</f>
        <v>0.3634999990463257</v>
      </c>
      <c r="J6">
        <v>55</v>
      </c>
      <c r="K6" s="3">
        <v>0.004166666666666667</v>
      </c>
      <c r="L6">
        <f t="shared" si="0"/>
        <v>0.8216999769210815</v>
      </c>
      <c r="M6" s="4">
        <f t="shared" si="1"/>
        <v>0.00342374990383784</v>
      </c>
    </row>
    <row r="7" spans="10:13" ht="12.75">
      <c r="J7">
        <v>28</v>
      </c>
      <c r="K7" s="3">
        <v>0.00115844907407407</v>
      </c>
      <c r="L7">
        <f t="shared" si="0"/>
        <v>1</v>
      </c>
      <c r="M7" s="4">
        <f t="shared" si="1"/>
        <v>0.00115844907407407</v>
      </c>
    </row>
    <row r="8" spans="1:13" ht="12.75">
      <c r="A8" t="s">
        <v>147</v>
      </c>
      <c r="B8">
        <v>1</v>
      </c>
      <c r="J8">
        <v>70</v>
      </c>
      <c r="K8" s="3">
        <v>0.00115798611111111</v>
      </c>
      <c r="L8">
        <f t="shared" si="0"/>
        <v>0.6330000162124634</v>
      </c>
      <c r="M8" s="4">
        <f t="shared" si="1"/>
        <v>0.0007330052271071401</v>
      </c>
    </row>
    <row r="9" spans="1:13" ht="12.75">
      <c r="A9" t="s">
        <v>159</v>
      </c>
      <c r="B9">
        <f>IWAVAStandard(B8,B3)</f>
        <v>146.5</v>
      </c>
      <c r="J9">
        <v>90</v>
      </c>
      <c r="K9" s="3">
        <v>0.00115752314814815</v>
      </c>
      <c r="L9">
        <f t="shared" si="0"/>
        <v>0.3634999990463257</v>
      </c>
      <c r="M9" s="4">
        <f t="shared" si="1"/>
        <v>0.0004207596632479524</v>
      </c>
    </row>
    <row r="10" spans="1:13" ht="12.75">
      <c r="A10" t="s">
        <v>161</v>
      </c>
      <c r="B10">
        <f>IWAVAFactor(B8,B2,B3)</f>
        <v>0.3634999990463257</v>
      </c>
      <c r="K10" s="4"/>
      <c r="M10" s="4"/>
    </row>
    <row r="11" spans="1:13" ht="12.75">
      <c r="A11" t="s">
        <v>162</v>
      </c>
      <c r="B11">
        <f>dist_wrecs(B8,B2,B3)</f>
        <v>2.4812285900115967</v>
      </c>
      <c r="K11" s="4"/>
      <c r="M11" s="4"/>
    </row>
    <row r="12" spans="11:13" ht="12.75">
      <c r="K12" s="4"/>
      <c r="M12" s="4"/>
    </row>
    <row r="13" spans="1:13" ht="12.75">
      <c r="A13" t="s">
        <v>160</v>
      </c>
      <c r="K13" s="4"/>
      <c r="L13">
        <f>WAVAFactor($B$16,J13,$B$15)</f>
        <v>0.53329998254776</v>
      </c>
      <c r="M13" s="4"/>
    </row>
    <row r="14" spans="1:13" ht="12.75">
      <c r="A14" t="s">
        <v>156</v>
      </c>
      <c r="B14">
        <v>90</v>
      </c>
      <c r="K14" s="4"/>
      <c r="M14" s="4"/>
    </row>
    <row r="15" spans="1:13" ht="12.75">
      <c r="A15" t="s">
        <v>157</v>
      </c>
      <c r="B15">
        <v>0</v>
      </c>
      <c r="C15" t="str">
        <f>IF(B15=0,"Women","Men")</f>
        <v>Women</v>
      </c>
      <c r="K15" s="4"/>
      <c r="M15" s="4"/>
    </row>
    <row r="16" spans="1:13" ht="12.75">
      <c r="A16" t="s">
        <v>158</v>
      </c>
      <c r="B16" s="1" t="s">
        <v>169</v>
      </c>
      <c r="K16" s="4"/>
      <c r="M16" s="4"/>
    </row>
    <row r="17" spans="1:13" ht="12.75">
      <c r="A17" t="s">
        <v>159</v>
      </c>
      <c r="B17">
        <v>232.47</v>
      </c>
      <c r="K17" s="4"/>
      <c r="M17" s="4"/>
    </row>
    <row r="18" spans="1:13" ht="12.75">
      <c r="A18" t="s">
        <v>161</v>
      </c>
      <c r="B18">
        <f>WAVAFactor($B$4,B14,$B$3)</f>
        <v>0.3634999990463257</v>
      </c>
      <c r="K18" s="4"/>
      <c r="M18" s="4"/>
    </row>
    <row r="19" spans="11:13" ht="12.75">
      <c r="K19" s="4"/>
      <c r="M19" s="4"/>
    </row>
    <row r="20" spans="1:13" ht="12.75">
      <c r="A20" t="s">
        <v>147</v>
      </c>
      <c r="B20">
        <v>1.5</v>
      </c>
      <c r="K20" s="4"/>
      <c r="M20" s="4"/>
    </row>
    <row r="21" spans="1:13" ht="12.75">
      <c r="A21" t="s">
        <v>159</v>
      </c>
      <c r="B21">
        <v>6.39</v>
      </c>
      <c r="K21" s="4"/>
      <c r="M21" s="4"/>
    </row>
    <row r="22" spans="1:13" ht="12.75">
      <c r="A22" t="s">
        <v>161</v>
      </c>
      <c r="B22">
        <f>IWAVAFactor(B20,B14,B15)</f>
        <v>0.3531000018119812</v>
      </c>
      <c r="K22" s="4"/>
      <c r="M22" s="4"/>
    </row>
    <row r="23" spans="1:13" ht="12.75">
      <c r="A23" t="s">
        <v>162</v>
      </c>
      <c r="B23">
        <f>dist_wrecs(B20,B14,B15)</f>
        <v>2.2783584594726562</v>
      </c>
      <c r="K23" s="4"/>
      <c r="M23" s="4"/>
    </row>
    <row r="24" spans="11:13" ht="12.75">
      <c r="K24" s="4"/>
      <c r="M24" s="4"/>
    </row>
    <row r="25" spans="11:13" ht="12.75">
      <c r="K25" s="4"/>
      <c r="M25" s="4"/>
    </row>
    <row r="26" spans="11:13" ht="12.75">
      <c r="K26" s="4"/>
      <c r="M26" s="4"/>
    </row>
    <row r="27" spans="11:13" ht="12.75">
      <c r="K27" s="4"/>
      <c r="M27" s="4"/>
    </row>
    <row r="28" spans="11:13" ht="12.75">
      <c r="K28" s="4"/>
      <c r="M28" s="4"/>
    </row>
    <row r="29" spans="11:13" ht="12.75">
      <c r="K29" s="2"/>
      <c r="M29" s="2"/>
    </row>
    <row r="30" spans="11:13" ht="12.75">
      <c r="K30" s="2"/>
      <c r="M30" s="2"/>
    </row>
    <row r="31" spans="11:13" ht="12.75">
      <c r="K31" s="2"/>
      <c r="M31" s="2"/>
    </row>
    <row r="32" spans="11:13" ht="12.75">
      <c r="K32" s="2"/>
      <c r="M32" s="2"/>
    </row>
    <row r="33" spans="11:13" ht="12.75">
      <c r="K33" s="2"/>
      <c r="M33" s="2"/>
    </row>
    <row r="34" spans="11:13" ht="12.75">
      <c r="K34" s="2"/>
      <c r="M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197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169</v>
      </c>
      <c r="V4" s="39"/>
      <c r="X4" s="39"/>
    </row>
    <row r="5" spans="1:24" s="28" customFormat="1" ht="15.75">
      <c r="A5" s="31"/>
      <c r="B5" s="31"/>
      <c r="C5" s="31"/>
      <c r="D5" s="37"/>
      <c r="E5" s="31"/>
      <c r="F5" s="31"/>
      <c r="G5" s="37"/>
      <c r="H5" s="45"/>
      <c r="I5" s="33">
        <f aca="true" t="shared" si="0" ref="I5:I68">WAVAFactor($M$4,F5,$M$3)</f>
        <v>0.53329998254776</v>
      </c>
      <c r="J5" s="33">
        <f aca="true" t="shared" si="1" ref="J5:J29">H5*I5</f>
        <v>0</v>
      </c>
      <c r="K5" s="27"/>
      <c r="V5" s="39"/>
      <c r="X5" s="39"/>
    </row>
    <row r="6" spans="1:24" s="28" customFormat="1" ht="15.75">
      <c r="A6" s="11"/>
      <c r="B6" s="11"/>
      <c r="C6" s="11"/>
      <c r="D6" s="25"/>
      <c r="E6" s="11"/>
      <c r="F6" s="11"/>
      <c r="G6" s="25"/>
      <c r="H6" s="13"/>
      <c r="I6" s="14">
        <f t="shared" si="0"/>
        <v>0.53329998254776</v>
      </c>
      <c r="J6" s="14">
        <f t="shared" si="1"/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13"/>
      <c r="I7" s="14">
        <f t="shared" si="0"/>
        <v>0.53329998254776</v>
      </c>
      <c r="J7" s="14">
        <f t="shared" si="1"/>
        <v>0</v>
      </c>
      <c r="K7" s="27"/>
      <c r="V7" s="39"/>
      <c r="X7" s="39"/>
    </row>
    <row r="8" spans="1:24" s="28" customFormat="1" ht="15.75">
      <c r="A8" s="11"/>
      <c r="B8" s="11"/>
      <c r="C8" s="11"/>
      <c r="D8" s="25"/>
      <c r="E8" s="11"/>
      <c r="F8" s="11"/>
      <c r="G8" s="25"/>
      <c r="H8" s="13"/>
      <c r="I8" s="14">
        <f t="shared" si="0"/>
        <v>0.53329998254776</v>
      </c>
      <c r="J8" s="14">
        <f t="shared" si="1"/>
        <v>0</v>
      </c>
      <c r="K8" s="27"/>
      <c r="V8" s="39"/>
      <c r="X8" s="39"/>
    </row>
    <row r="9" spans="1:24" s="28" customFormat="1" ht="15.75">
      <c r="A9" s="11"/>
      <c r="B9" s="11"/>
      <c r="C9" s="11"/>
      <c r="D9" s="25"/>
      <c r="E9" s="11"/>
      <c r="F9" s="11"/>
      <c r="G9" s="25"/>
      <c r="H9" s="13"/>
      <c r="I9" s="14">
        <f t="shared" si="0"/>
        <v>0.53329998254776</v>
      </c>
      <c r="J9" s="14">
        <f t="shared" si="1"/>
        <v>0</v>
      </c>
      <c r="K9" s="27"/>
      <c r="V9" s="39"/>
      <c r="X9" s="39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13"/>
      <c r="I10" s="14">
        <f t="shared" si="0"/>
        <v>0.53329998254776</v>
      </c>
      <c r="J10" s="14">
        <f t="shared" si="1"/>
        <v>0</v>
      </c>
      <c r="K10" s="27"/>
      <c r="V10" s="39"/>
      <c r="X10" s="39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13"/>
      <c r="I11" s="14">
        <f t="shared" si="0"/>
        <v>0.53329998254776</v>
      </c>
      <c r="J11" s="14">
        <f t="shared" si="1"/>
        <v>0</v>
      </c>
      <c r="K11" s="27"/>
      <c r="V11" s="39"/>
      <c r="X11" s="39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13"/>
      <c r="I12" s="14">
        <f t="shared" si="0"/>
        <v>0.53329998254776</v>
      </c>
      <c r="J12" s="14">
        <f t="shared" si="1"/>
        <v>0</v>
      </c>
      <c r="K12" s="27"/>
      <c r="V12" s="39"/>
      <c r="X12" s="39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13"/>
      <c r="I13" s="14">
        <f t="shared" si="0"/>
        <v>0.53329998254776</v>
      </c>
      <c r="J13" s="14">
        <f t="shared" si="1"/>
        <v>0</v>
      </c>
      <c r="K13" s="18"/>
      <c r="S13" s="39"/>
      <c r="U13" s="39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13"/>
      <c r="I14" s="14">
        <f t="shared" si="0"/>
        <v>0.53329998254776</v>
      </c>
      <c r="J14" s="14">
        <f t="shared" si="1"/>
        <v>0</v>
      </c>
      <c r="K14" s="19"/>
      <c r="S14" s="39"/>
      <c r="U14" s="39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13"/>
      <c r="I15" s="14">
        <f t="shared" si="0"/>
        <v>0.53329998254776</v>
      </c>
      <c r="J15" s="14">
        <f t="shared" si="1"/>
        <v>0</v>
      </c>
      <c r="S15" s="39"/>
      <c r="U15" s="39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13"/>
      <c r="I16" s="14">
        <f t="shared" si="0"/>
        <v>0.53329998254776</v>
      </c>
      <c r="J16" s="14">
        <f t="shared" si="1"/>
        <v>0</v>
      </c>
      <c r="R16" s="39"/>
      <c r="T16" s="39"/>
    </row>
    <row r="17" spans="1:20" s="28" customFormat="1" ht="15.75">
      <c r="A17" s="11"/>
      <c r="B17" s="11"/>
      <c r="C17" s="11"/>
      <c r="D17" s="25"/>
      <c r="E17" s="11"/>
      <c r="F17" s="11"/>
      <c r="G17" s="25"/>
      <c r="H17" s="14"/>
      <c r="I17" s="14">
        <f t="shared" si="0"/>
        <v>0.53329998254776</v>
      </c>
      <c r="J17" s="14">
        <f t="shared" si="1"/>
        <v>0</v>
      </c>
      <c r="R17" s="39"/>
      <c r="T17" s="39"/>
    </row>
    <row r="18" spans="1:20" s="28" customFormat="1" ht="15.75">
      <c r="A18" s="11"/>
      <c r="B18" s="11"/>
      <c r="C18" s="11"/>
      <c r="D18" s="25"/>
      <c r="E18" s="11"/>
      <c r="F18" s="11"/>
      <c r="G18" s="25"/>
      <c r="H18" s="14"/>
      <c r="I18" s="14">
        <f t="shared" si="0"/>
        <v>0.53329998254776</v>
      </c>
      <c r="J18" s="14">
        <f t="shared" si="1"/>
        <v>0</v>
      </c>
      <c r="R18" s="39"/>
      <c r="T18" s="39"/>
    </row>
    <row r="19" spans="1:20" s="28" customFormat="1" ht="15.75">
      <c r="A19" s="11"/>
      <c r="B19" s="11"/>
      <c r="C19" s="11"/>
      <c r="D19" s="25"/>
      <c r="E19" s="11"/>
      <c r="F19" s="11"/>
      <c r="G19" s="25"/>
      <c r="H19" s="14"/>
      <c r="I19" s="14">
        <f t="shared" si="0"/>
        <v>0.53329998254776</v>
      </c>
      <c r="J19" s="14">
        <f t="shared" si="1"/>
        <v>0</v>
      </c>
      <c r="R19" s="39"/>
      <c r="T19" s="39"/>
    </row>
    <row r="20" spans="1:20" s="28" customFormat="1" ht="15.75">
      <c r="A20" s="11"/>
      <c r="B20" s="11"/>
      <c r="C20" s="11"/>
      <c r="D20" s="25"/>
      <c r="E20" s="11"/>
      <c r="F20" s="11"/>
      <c r="G20" s="25"/>
      <c r="H20" s="14"/>
      <c r="I20" s="14">
        <f t="shared" si="0"/>
        <v>0.53329998254776</v>
      </c>
      <c r="J20" s="14">
        <f t="shared" si="1"/>
        <v>0</v>
      </c>
      <c r="R20" s="39"/>
      <c r="T20" s="39"/>
    </row>
    <row r="21" spans="1:20" s="28" customFormat="1" ht="15.75">
      <c r="A21" s="11"/>
      <c r="B21" s="11"/>
      <c r="C21" s="11"/>
      <c r="D21" s="25"/>
      <c r="E21" s="11"/>
      <c r="F21" s="11"/>
      <c r="G21" s="25"/>
      <c r="H21" s="14"/>
      <c r="I21" s="14">
        <f t="shared" si="0"/>
        <v>0.53329998254776</v>
      </c>
      <c r="J21" s="14">
        <f t="shared" si="1"/>
        <v>0</v>
      </c>
      <c r="R21" s="39"/>
      <c r="T21" s="39"/>
    </row>
    <row r="22" spans="1:20" s="28" customFormat="1" ht="15.75">
      <c r="A22" s="11"/>
      <c r="B22" s="11"/>
      <c r="C22" s="11"/>
      <c r="D22" s="25"/>
      <c r="E22" s="11"/>
      <c r="F22" s="11"/>
      <c r="G22" s="25"/>
      <c r="H22" s="14"/>
      <c r="I22" s="14">
        <f t="shared" si="0"/>
        <v>0.53329998254776</v>
      </c>
      <c r="J22" s="14">
        <f t="shared" si="1"/>
        <v>0</v>
      </c>
      <c r="R22" s="39"/>
      <c r="T22" s="39"/>
    </row>
    <row r="23" spans="1:20" s="28" customFormat="1" ht="15.75">
      <c r="A23" s="11"/>
      <c r="B23" s="11"/>
      <c r="C23" s="11"/>
      <c r="D23" s="25"/>
      <c r="E23" s="11"/>
      <c r="F23" s="11"/>
      <c r="G23" s="25"/>
      <c r="H23" s="14"/>
      <c r="I23" s="14">
        <f t="shared" si="0"/>
        <v>0.53329998254776</v>
      </c>
      <c r="J23" s="14">
        <f t="shared" si="1"/>
        <v>0</v>
      </c>
      <c r="R23" s="39"/>
      <c r="T23" s="39"/>
    </row>
    <row r="24" spans="1:14" s="28" customFormat="1" ht="15.75">
      <c r="A24" s="11"/>
      <c r="B24" s="11"/>
      <c r="C24" s="11"/>
      <c r="D24" s="25"/>
      <c r="E24" s="11"/>
      <c r="F24" s="11"/>
      <c r="G24" s="25"/>
      <c r="H24" s="14"/>
      <c r="I24" s="14">
        <f t="shared" si="0"/>
        <v>0.53329998254776</v>
      </c>
      <c r="J24" s="14">
        <f t="shared" si="1"/>
        <v>0</v>
      </c>
      <c r="L24" s="39"/>
      <c r="N24" s="39"/>
    </row>
    <row r="25" spans="1:14" s="28" customFormat="1" ht="15.75">
      <c r="A25" s="11"/>
      <c r="B25" s="11"/>
      <c r="C25" s="11"/>
      <c r="D25" s="25"/>
      <c r="E25" s="11"/>
      <c r="F25" s="11"/>
      <c r="G25" s="25"/>
      <c r="H25" s="14"/>
      <c r="I25" s="14">
        <f t="shared" si="0"/>
        <v>0.53329998254776</v>
      </c>
      <c r="J25" s="14">
        <f t="shared" si="1"/>
        <v>0</v>
      </c>
      <c r="L25" s="39"/>
      <c r="N25" s="39"/>
    </row>
    <row r="26" spans="1:10" s="28" customFormat="1" ht="15.75">
      <c r="A26" s="11"/>
      <c r="B26" s="11"/>
      <c r="C26" s="11"/>
      <c r="D26" s="25"/>
      <c r="E26" s="11"/>
      <c r="F26" s="11"/>
      <c r="G26" s="25"/>
      <c r="H26" s="14"/>
      <c r="I26" s="14">
        <f t="shared" si="0"/>
        <v>0.53329998254776</v>
      </c>
      <c r="J26" s="14">
        <f t="shared" si="1"/>
        <v>0</v>
      </c>
    </row>
    <row r="27" spans="1:10" s="28" customFormat="1" ht="15.75">
      <c r="A27" s="11"/>
      <c r="B27" s="11"/>
      <c r="C27" s="11"/>
      <c r="D27" s="25"/>
      <c r="E27" s="11"/>
      <c r="F27" s="11"/>
      <c r="G27" s="25"/>
      <c r="H27" s="14"/>
      <c r="I27" s="14">
        <f t="shared" si="0"/>
        <v>0.53329998254776</v>
      </c>
      <c r="J27" s="14">
        <f t="shared" si="1"/>
        <v>0</v>
      </c>
    </row>
    <row r="28" spans="1:10" s="28" customFormat="1" ht="15.75">
      <c r="A28" s="11"/>
      <c r="B28" s="11"/>
      <c r="C28" s="11"/>
      <c r="D28" s="25"/>
      <c r="E28" s="11"/>
      <c r="F28" s="11"/>
      <c r="G28" s="25"/>
      <c r="H28" s="14"/>
      <c r="I28" s="14">
        <f t="shared" si="0"/>
        <v>0.53329998254776</v>
      </c>
      <c r="J28" s="14">
        <f t="shared" si="1"/>
        <v>0</v>
      </c>
    </row>
    <row r="29" spans="1:10" s="28" customFormat="1" ht="15.75">
      <c r="A29" s="11"/>
      <c r="B29" s="11"/>
      <c r="C29" s="11"/>
      <c r="D29" s="25"/>
      <c r="E29" s="11"/>
      <c r="F29" s="11"/>
      <c r="G29" s="25"/>
      <c r="H29" s="14"/>
      <c r="I29" s="14">
        <f t="shared" si="0"/>
        <v>0.53329998254776</v>
      </c>
      <c r="J29" s="14">
        <f t="shared" si="1"/>
        <v>0</v>
      </c>
    </row>
    <row r="30" spans="1:10" s="28" customFormat="1" ht="15.75">
      <c r="A30" s="26"/>
      <c r="B30" s="26"/>
      <c r="C30" s="26"/>
      <c r="D30" s="40"/>
      <c r="E30" s="26"/>
      <c r="F30" s="26"/>
      <c r="G30" s="40"/>
      <c r="H30" s="27"/>
      <c r="I30" s="33">
        <f t="shared" si="0"/>
        <v>0.53329998254776</v>
      </c>
      <c r="J30" s="27"/>
    </row>
    <row r="31" spans="1:10" s="28" customFormat="1" ht="15.75">
      <c r="A31" s="26"/>
      <c r="B31" s="26"/>
      <c r="C31" s="26"/>
      <c r="D31" s="40"/>
      <c r="E31" s="26"/>
      <c r="F31" s="26"/>
      <c r="G31" s="40"/>
      <c r="H31" s="27"/>
      <c r="I31" s="14">
        <f t="shared" si="0"/>
        <v>0.53329998254776</v>
      </c>
      <c r="J31" s="27"/>
    </row>
    <row r="32" spans="1:10" s="28" customFormat="1" ht="15.75">
      <c r="A32" s="26"/>
      <c r="B32" s="26"/>
      <c r="C32" s="26"/>
      <c r="D32" s="40"/>
      <c r="E32" s="26"/>
      <c r="F32" s="26"/>
      <c r="G32" s="40"/>
      <c r="H32" s="27"/>
      <c r="I32" s="14">
        <f t="shared" si="0"/>
        <v>0.53329998254776</v>
      </c>
      <c r="J32" s="27"/>
    </row>
    <row r="33" spans="1:10" s="28" customFormat="1" ht="15.75">
      <c r="A33" s="26"/>
      <c r="B33" s="26"/>
      <c r="C33" s="26"/>
      <c r="D33" s="40"/>
      <c r="E33" s="26"/>
      <c r="F33" s="26"/>
      <c r="G33" s="40"/>
      <c r="H33" s="27"/>
      <c r="I33" s="14">
        <f t="shared" si="0"/>
        <v>0.53329998254776</v>
      </c>
      <c r="J33" s="27"/>
    </row>
    <row r="34" spans="1:10" s="28" customFormat="1" ht="15.75">
      <c r="A34" s="26"/>
      <c r="B34" s="26"/>
      <c r="C34" s="26"/>
      <c r="D34" s="40"/>
      <c r="E34" s="26"/>
      <c r="F34" s="26"/>
      <c r="G34" s="40"/>
      <c r="H34" s="27"/>
      <c r="I34" s="14">
        <f t="shared" si="0"/>
        <v>0.53329998254776</v>
      </c>
      <c r="J34" s="27"/>
    </row>
    <row r="35" spans="1:10" s="28" customFormat="1" ht="15.75">
      <c r="A35" s="26"/>
      <c r="B35" s="26"/>
      <c r="C35" s="26"/>
      <c r="D35" s="40"/>
      <c r="E35" s="26"/>
      <c r="F35" s="26"/>
      <c r="G35" s="40"/>
      <c r="H35" s="27"/>
      <c r="I35" s="14">
        <f t="shared" si="0"/>
        <v>0.53329998254776</v>
      </c>
      <c r="J35" s="27"/>
    </row>
    <row r="36" spans="1:10" s="28" customFormat="1" ht="15.75">
      <c r="A36" s="26"/>
      <c r="B36" s="26"/>
      <c r="C36" s="26"/>
      <c r="D36" s="40"/>
      <c r="E36" s="26"/>
      <c r="F36" s="26"/>
      <c r="G36" s="40"/>
      <c r="H36" s="27"/>
      <c r="I36" s="14">
        <f t="shared" si="0"/>
        <v>0.53329998254776</v>
      </c>
      <c r="J36" s="27"/>
    </row>
    <row r="37" spans="1:10" s="28" customFormat="1" ht="15.75">
      <c r="A37" s="26"/>
      <c r="B37" s="26"/>
      <c r="C37" s="26"/>
      <c r="D37" s="40"/>
      <c r="E37" s="26"/>
      <c r="F37" s="26"/>
      <c r="G37" s="40"/>
      <c r="H37" s="27"/>
      <c r="I37" s="14">
        <f t="shared" si="0"/>
        <v>0.53329998254776</v>
      </c>
      <c r="J37" s="27"/>
    </row>
    <row r="38" spans="1:10" s="28" customFormat="1" ht="15.75">
      <c r="A38" s="26"/>
      <c r="B38" s="26"/>
      <c r="C38" s="26"/>
      <c r="D38" s="40"/>
      <c r="E38" s="26"/>
      <c r="F38" s="26"/>
      <c r="G38" s="40"/>
      <c r="H38" s="27"/>
      <c r="I38" s="14">
        <f t="shared" si="0"/>
        <v>0.53329998254776</v>
      </c>
      <c r="J38" s="27"/>
    </row>
    <row r="39" spans="1:10" s="28" customFormat="1" ht="15.75">
      <c r="A39" s="26"/>
      <c r="B39" s="26"/>
      <c r="C39" s="26"/>
      <c r="D39" s="40"/>
      <c r="E39" s="26"/>
      <c r="F39" s="26"/>
      <c r="G39" s="40"/>
      <c r="H39" s="27"/>
      <c r="I39" s="14">
        <f t="shared" si="0"/>
        <v>0.53329998254776</v>
      </c>
      <c r="J39" s="27"/>
    </row>
    <row r="40" spans="1:10" s="28" customFormat="1" ht="15.75">
      <c r="A40" s="26"/>
      <c r="B40" s="26"/>
      <c r="C40" s="26"/>
      <c r="D40" s="40"/>
      <c r="E40" s="26"/>
      <c r="F40" s="26"/>
      <c r="G40" s="40"/>
      <c r="H40" s="27"/>
      <c r="I40" s="14">
        <f t="shared" si="0"/>
        <v>0.53329998254776</v>
      </c>
      <c r="J40" s="27"/>
    </row>
    <row r="41" spans="1:10" s="28" customFormat="1" ht="15.75">
      <c r="A41" s="26"/>
      <c r="B41" s="26"/>
      <c r="C41" s="26"/>
      <c r="D41" s="40"/>
      <c r="E41" s="26"/>
      <c r="F41" s="26"/>
      <c r="G41" s="40"/>
      <c r="H41" s="27"/>
      <c r="I41" s="14">
        <f t="shared" si="0"/>
        <v>0.53329998254776</v>
      </c>
      <c r="J41" s="27"/>
    </row>
    <row r="42" spans="1:10" s="28" customFormat="1" ht="15.75">
      <c r="A42" s="26"/>
      <c r="B42" s="26"/>
      <c r="C42" s="26"/>
      <c r="D42" s="40"/>
      <c r="E42" s="26"/>
      <c r="F42" s="26"/>
      <c r="G42" s="40"/>
      <c r="H42" s="27"/>
      <c r="I42" s="14">
        <f t="shared" si="0"/>
        <v>0.53329998254776</v>
      </c>
      <c r="J42" s="27"/>
    </row>
    <row r="43" spans="1:10" s="28" customFormat="1" ht="15.75">
      <c r="A43" s="26"/>
      <c r="B43" s="26"/>
      <c r="C43" s="26"/>
      <c r="D43" s="40"/>
      <c r="E43" s="26"/>
      <c r="F43" s="26"/>
      <c r="G43" s="40"/>
      <c r="H43" s="27"/>
      <c r="I43" s="14">
        <f t="shared" si="0"/>
        <v>0.53329998254776</v>
      </c>
      <c r="J43" s="27"/>
    </row>
    <row r="44" spans="1:10" s="28" customFormat="1" ht="15.75">
      <c r="A44" s="26"/>
      <c r="B44" s="26"/>
      <c r="C44" s="26"/>
      <c r="D44" s="40"/>
      <c r="E44" s="26"/>
      <c r="F44" s="26"/>
      <c r="G44" s="40"/>
      <c r="H44" s="27"/>
      <c r="I44" s="14">
        <f t="shared" si="0"/>
        <v>0.53329998254776</v>
      </c>
      <c r="J44" s="27"/>
    </row>
    <row r="45" spans="1:10" s="28" customFormat="1" ht="15.75">
      <c r="A45" s="26"/>
      <c r="B45" s="26"/>
      <c r="C45" s="26"/>
      <c r="D45" s="40"/>
      <c r="E45" s="26"/>
      <c r="F45" s="26"/>
      <c r="G45" s="40"/>
      <c r="H45" s="27"/>
      <c r="I45" s="14">
        <f t="shared" si="0"/>
        <v>0.53329998254776</v>
      </c>
      <c r="J45" s="27"/>
    </row>
    <row r="46" spans="1:10" s="28" customFormat="1" ht="15.75">
      <c r="A46" s="26"/>
      <c r="B46" s="26"/>
      <c r="C46" s="26"/>
      <c r="D46" s="40"/>
      <c r="E46" s="26"/>
      <c r="F46" s="26"/>
      <c r="G46" s="40"/>
      <c r="H46" s="27"/>
      <c r="I46" s="14">
        <f t="shared" si="0"/>
        <v>0.53329998254776</v>
      </c>
      <c r="J46" s="27"/>
    </row>
    <row r="47" spans="1:10" s="28" customFormat="1" ht="15.75">
      <c r="A47" s="26"/>
      <c r="B47" s="26"/>
      <c r="C47" s="26"/>
      <c r="D47" s="40"/>
      <c r="E47" s="26"/>
      <c r="F47" s="26"/>
      <c r="G47" s="40"/>
      <c r="H47" s="27"/>
      <c r="I47" s="14">
        <f t="shared" si="0"/>
        <v>0.53329998254776</v>
      </c>
      <c r="J47" s="27"/>
    </row>
    <row r="48" spans="1:10" s="28" customFormat="1" ht="15.75">
      <c r="A48" s="26"/>
      <c r="B48" s="26"/>
      <c r="C48" s="26"/>
      <c r="D48" s="40"/>
      <c r="E48" s="26"/>
      <c r="F48" s="26"/>
      <c r="G48" s="40"/>
      <c r="H48" s="27"/>
      <c r="I48" s="14">
        <f t="shared" si="0"/>
        <v>0.53329998254776</v>
      </c>
      <c r="J48" s="27"/>
    </row>
    <row r="49" spans="1:10" s="28" customFormat="1" ht="15.75">
      <c r="A49" s="26"/>
      <c r="B49" s="26"/>
      <c r="C49" s="26"/>
      <c r="D49" s="40"/>
      <c r="E49" s="26"/>
      <c r="F49" s="26"/>
      <c r="G49" s="40"/>
      <c r="H49" s="27"/>
      <c r="I49" s="14">
        <f t="shared" si="0"/>
        <v>0.53329998254776</v>
      </c>
      <c r="J49" s="27"/>
    </row>
    <row r="50" spans="1:10" s="28" customFormat="1" ht="15.75">
      <c r="A50" s="26"/>
      <c r="B50" s="26"/>
      <c r="C50" s="26"/>
      <c r="D50" s="40"/>
      <c r="E50" s="26"/>
      <c r="F50" s="26"/>
      <c r="G50" s="40"/>
      <c r="H50" s="27"/>
      <c r="I50" s="14">
        <f t="shared" si="0"/>
        <v>0.53329998254776</v>
      </c>
      <c r="J50" s="27"/>
    </row>
    <row r="51" spans="1:10" s="28" customFormat="1" ht="15.75">
      <c r="A51" s="26"/>
      <c r="B51" s="26"/>
      <c r="C51" s="26"/>
      <c r="D51" s="40"/>
      <c r="E51" s="26"/>
      <c r="F51" s="26"/>
      <c r="G51" s="40"/>
      <c r="H51" s="27"/>
      <c r="I51" s="14">
        <f t="shared" si="0"/>
        <v>0.53329998254776</v>
      </c>
      <c r="J51" s="27"/>
    </row>
    <row r="52" spans="1:10" s="28" customFormat="1" ht="15.75">
      <c r="A52" s="26"/>
      <c r="B52" s="26"/>
      <c r="C52" s="26"/>
      <c r="D52" s="40"/>
      <c r="E52" s="26"/>
      <c r="F52" s="26"/>
      <c r="G52" s="40"/>
      <c r="H52" s="27"/>
      <c r="I52" s="14">
        <f t="shared" si="0"/>
        <v>0.53329998254776</v>
      </c>
      <c r="J52" s="27"/>
    </row>
    <row r="53" spans="1:10" s="20" customFormat="1" ht="15.75">
      <c r="A53" s="10"/>
      <c r="B53" s="10"/>
      <c r="C53" s="10"/>
      <c r="D53" s="35"/>
      <c r="E53" s="10"/>
      <c r="F53" s="10"/>
      <c r="G53" s="35"/>
      <c r="H53" s="8"/>
      <c r="I53" s="14">
        <f t="shared" si="0"/>
        <v>0.53329998254776</v>
      </c>
      <c r="J53" s="8"/>
    </row>
    <row r="54" spans="1:10" s="20" customFormat="1" ht="15.75">
      <c r="A54" s="10"/>
      <c r="B54" s="10"/>
      <c r="C54" s="10"/>
      <c r="D54" s="35"/>
      <c r="E54" s="10"/>
      <c r="F54" s="10"/>
      <c r="G54" s="35"/>
      <c r="H54" s="8"/>
      <c r="I54" s="14">
        <f t="shared" si="0"/>
        <v>0.53329998254776</v>
      </c>
      <c r="J54" s="8"/>
    </row>
    <row r="55" spans="1:10" s="20" customFormat="1" ht="15.75">
      <c r="A55" s="10"/>
      <c r="B55" s="10"/>
      <c r="C55" s="10"/>
      <c r="D55" s="35"/>
      <c r="E55" s="10"/>
      <c r="F55" s="10"/>
      <c r="G55" s="35"/>
      <c r="H55" s="8"/>
      <c r="I55" s="14">
        <f t="shared" si="0"/>
        <v>0.53329998254776</v>
      </c>
      <c r="J55" s="8"/>
    </row>
    <row r="56" spans="1:10" s="20" customFormat="1" ht="15.75">
      <c r="A56" s="10"/>
      <c r="B56" s="10"/>
      <c r="C56" s="10"/>
      <c r="D56" s="9"/>
      <c r="E56" s="10"/>
      <c r="F56" s="10"/>
      <c r="G56" s="35"/>
      <c r="H56" s="8"/>
      <c r="I56" s="14">
        <f t="shared" si="0"/>
        <v>0.53329998254776</v>
      </c>
      <c r="J56" s="8"/>
    </row>
    <row r="57" spans="1:10" s="20" customFormat="1" ht="15.75">
      <c r="A57" s="10"/>
      <c r="B57" s="10"/>
      <c r="C57" s="10"/>
      <c r="D57" s="9"/>
      <c r="E57" s="10"/>
      <c r="F57" s="10"/>
      <c r="G57" s="35"/>
      <c r="H57" s="8"/>
      <c r="I57" s="14">
        <f t="shared" si="0"/>
        <v>0.53329998254776</v>
      </c>
      <c r="J57" s="8"/>
    </row>
    <row r="58" spans="1:10" s="20" customFormat="1" ht="15.75">
      <c r="A58" s="10"/>
      <c r="B58" s="10"/>
      <c r="C58" s="10"/>
      <c r="D58" s="9"/>
      <c r="E58" s="10"/>
      <c r="F58" s="10"/>
      <c r="G58" s="35"/>
      <c r="H58" s="8"/>
      <c r="I58" s="14">
        <f t="shared" si="0"/>
        <v>0.53329998254776</v>
      </c>
      <c r="J58" s="8"/>
    </row>
    <row r="59" spans="1:10" s="20" customFormat="1" ht="15.75">
      <c r="A59" s="10"/>
      <c r="B59" s="10"/>
      <c r="C59" s="10"/>
      <c r="D59" s="9"/>
      <c r="E59" s="10"/>
      <c r="F59" s="10"/>
      <c r="G59" s="35"/>
      <c r="H59" s="8"/>
      <c r="I59" s="14">
        <f t="shared" si="0"/>
        <v>0.53329998254776</v>
      </c>
      <c r="J59" s="8"/>
    </row>
    <row r="60" spans="1:10" s="20" customFormat="1" ht="15.75">
      <c r="A60" s="10"/>
      <c r="B60" s="10"/>
      <c r="C60" s="10"/>
      <c r="D60" s="9"/>
      <c r="E60" s="10"/>
      <c r="F60" s="10"/>
      <c r="G60" s="35"/>
      <c r="H60" s="8"/>
      <c r="I60" s="14">
        <f t="shared" si="0"/>
        <v>0.53329998254776</v>
      </c>
      <c r="J60" s="8"/>
    </row>
    <row r="61" spans="1:10" s="20" customFormat="1" ht="15.75">
      <c r="A61" s="10"/>
      <c r="B61" s="10"/>
      <c r="C61" s="10"/>
      <c r="D61" s="9"/>
      <c r="E61" s="10"/>
      <c r="F61" s="10"/>
      <c r="G61" s="35"/>
      <c r="H61" s="8"/>
      <c r="I61" s="14">
        <f t="shared" si="0"/>
        <v>0.53329998254776</v>
      </c>
      <c r="J61" s="8"/>
    </row>
    <row r="62" spans="1:10" s="20" customFormat="1" ht="15.75">
      <c r="A62" s="10"/>
      <c r="B62" s="10"/>
      <c r="C62" s="10"/>
      <c r="D62" s="9"/>
      <c r="E62" s="10"/>
      <c r="F62" s="10"/>
      <c r="G62" s="35"/>
      <c r="H62" s="8"/>
      <c r="I62" s="14">
        <f t="shared" si="0"/>
        <v>0.53329998254776</v>
      </c>
      <c r="J62" s="8"/>
    </row>
    <row r="63" spans="1:10" s="20" customFormat="1" ht="15.75">
      <c r="A63" s="10"/>
      <c r="B63" s="10"/>
      <c r="C63" s="10"/>
      <c r="D63" s="9"/>
      <c r="E63" s="10"/>
      <c r="F63" s="10"/>
      <c r="G63" s="35"/>
      <c r="H63" s="8"/>
      <c r="I63" s="14">
        <f t="shared" si="0"/>
        <v>0.53329998254776</v>
      </c>
      <c r="J63" s="8"/>
    </row>
    <row r="64" spans="1:10" s="20" customFormat="1" ht="15.75">
      <c r="A64" s="10"/>
      <c r="B64" s="10"/>
      <c r="C64" s="10"/>
      <c r="D64" s="9"/>
      <c r="E64" s="10"/>
      <c r="F64" s="10"/>
      <c r="G64" s="35"/>
      <c r="H64" s="8"/>
      <c r="I64" s="14">
        <f t="shared" si="0"/>
        <v>0.53329998254776</v>
      </c>
      <c r="J64" s="8"/>
    </row>
    <row r="65" spans="2:10" ht="15.75">
      <c r="B65" s="10"/>
      <c r="C65" s="10"/>
      <c r="G65" s="35"/>
      <c r="H65" s="8"/>
      <c r="I65" s="14">
        <f t="shared" si="0"/>
        <v>0.53329998254776</v>
      </c>
      <c r="J65" s="8"/>
    </row>
    <row r="66" spans="2:10" ht="15.75">
      <c r="B66" s="10"/>
      <c r="C66" s="10"/>
      <c r="H66" s="8"/>
      <c r="I66" s="14">
        <f t="shared" si="0"/>
        <v>0.53329998254776</v>
      </c>
      <c r="J66" s="8"/>
    </row>
    <row r="67" spans="2:10" ht="15.75">
      <c r="B67" s="10"/>
      <c r="C67" s="10"/>
      <c r="H67" s="8"/>
      <c r="I67" s="14">
        <f t="shared" si="0"/>
        <v>0.53329998254776</v>
      </c>
      <c r="J67" s="8"/>
    </row>
    <row r="68" spans="2:10" ht="15.75">
      <c r="B68" s="10"/>
      <c r="C68" s="10"/>
      <c r="H68" s="8"/>
      <c r="I68" s="14">
        <f t="shared" si="0"/>
        <v>0.53329998254776</v>
      </c>
      <c r="J68" s="8"/>
    </row>
    <row r="69" spans="2:10" ht="15.75">
      <c r="B69" s="10"/>
      <c r="C69" s="10"/>
      <c r="H69" s="8"/>
      <c r="I69" s="14">
        <f aca="true" t="shared" si="2" ref="I69:I120">WAVAFactor($M$4,F69,$M$3)</f>
        <v>0.53329998254776</v>
      </c>
      <c r="J69" s="8"/>
    </row>
    <row r="70" spans="2:10" ht="15.75">
      <c r="B70" s="10"/>
      <c r="C70" s="10"/>
      <c r="H70" s="8"/>
      <c r="I70" s="14">
        <f t="shared" si="2"/>
        <v>0.53329998254776</v>
      </c>
      <c r="J70" s="8"/>
    </row>
    <row r="71" spans="2:10" ht="15.75">
      <c r="B71" s="10"/>
      <c r="C71" s="10"/>
      <c r="H71" s="8"/>
      <c r="I71" s="14">
        <f t="shared" si="2"/>
        <v>0.53329998254776</v>
      </c>
      <c r="J71" s="8"/>
    </row>
    <row r="72" spans="2:10" ht="15.75">
      <c r="B72" s="10"/>
      <c r="C72" s="10"/>
      <c r="H72" s="8"/>
      <c r="I72" s="14">
        <f t="shared" si="2"/>
        <v>0.53329998254776</v>
      </c>
      <c r="J72" s="8"/>
    </row>
    <row r="73" spans="2:10" ht="15.75">
      <c r="B73" s="10"/>
      <c r="C73" s="10"/>
      <c r="H73" s="8"/>
      <c r="I73" s="14">
        <f t="shared" si="2"/>
        <v>0.53329998254776</v>
      </c>
      <c r="J73" s="8"/>
    </row>
    <row r="74" spans="2:10" ht="15.75">
      <c r="B74" s="10"/>
      <c r="C74" s="10"/>
      <c r="H74" s="8"/>
      <c r="I74" s="14">
        <f t="shared" si="2"/>
        <v>0.53329998254776</v>
      </c>
      <c r="J74" s="8"/>
    </row>
    <row r="75" spans="2:10" ht="15.75">
      <c r="B75" s="10"/>
      <c r="C75" s="10"/>
      <c r="H75" s="8"/>
      <c r="I75" s="14">
        <f t="shared" si="2"/>
        <v>0.53329998254776</v>
      </c>
      <c r="J75" s="8"/>
    </row>
    <row r="76" spans="2:10" ht="15.75">
      <c r="B76" s="10"/>
      <c r="C76" s="10"/>
      <c r="H76" s="8"/>
      <c r="I76" s="14">
        <f t="shared" si="2"/>
        <v>0.53329998254776</v>
      </c>
      <c r="J76" s="8"/>
    </row>
    <row r="77" spans="2:10" ht="15.75">
      <c r="B77" s="10"/>
      <c r="C77" s="10"/>
      <c r="H77" s="8"/>
      <c r="I77" s="14">
        <f t="shared" si="2"/>
        <v>0.53329998254776</v>
      </c>
      <c r="J77" s="8"/>
    </row>
    <row r="78" spans="2:10" ht="15.75">
      <c r="B78" s="10"/>
      <c r="C78" s="10"/>
      <c r="H78" s="8"/>
      <c r="I78" s="14">
        <f t="shared" si="2"/>
        <v>0.53329998254776</v>
      </c>
      <c r="J78" s="8"/>
    </row>
    <row r="79" spans="2:10" ht="15.75">
      <c r="B79" s="10"/>
      <c r="C79" s="10"/>
      <c r="H79" s="8"/>
      <c r="I79" s="14">
        <f t="shared" si="2"/>
        <v>0.53329998254776</v>
      </c>
      <c r="J79" s="8"/>
    </row>
    <row r="80" spans="2:10" ht="15.75">
      <c r="B80" s="10"/>
      <c r="C80" s="10"/>
      <c r="H80" s="8"/>
      <c r="I80" s="14">
        <f t="shared" si="2"/>
        <v>0.53329998254776</v>
      </c>
      <c r="J80" s="8"/>
    </row>
    <row r="81" spans="2:10" ht="15.75">
      <c r="B81" s="10"/>
      <c r="C81" s="10"/>
      <c r="H81" s="8"/>
      <c r="I81" s="14">
        <f t="shared" si="2"/>
        <v>0.53329998254776</v>
      </c>
      <c r="J81" s="8"/>
    </row>
    <row r="82" spans="2:10" ht="15.75">
      <c r="B82" s="10"/>
      <c r="C82" s="10"/>
      <c r="H82" s="8"/>
      <c r="I82" s="14">
        <f t="shared" si="2"/>
        <v>0.53329998254776</v>
      </c>
      <c r="J82" s="8"/>
    </row>
    <row r="83" spans="8:10" ht="15.75">
      <c r="H83" s="8"/>
      <c r="I83" s="14">
        <f t="shared" si="2"/>
        <v>0.53329998254776</v>
      </c>
      <c r="J83" s="8"/>
    </row>
    <row r="84" spans="8:10" ht="15.75">
      <c r="H84" s="8"/>
      <c r="I84" s="14">
        <f t="shared" si="2"/>
        <v>0.53329998254776</v>
      </c>
      <c r="J84" s="8"/>
    </row>
    <row r="85" spans="8:10" ht="15.75">
      <c r="H85" s="8"/>
      <c r="I85" s="14">
        <f t="shared" si="2"/>
        <v>0.53329998254776</v>
      </c>
      <c r="J85" s="8"/>
    </row>
    <row r="86" spans="8:10" ht="15.75">
      <c r="H86" s="8"/>
      <c r="I86" s="14">
        <f t="shared" si="2"/>
        <v>0.53329998254776</v>
      </c>
      <c r="J86" s="8"/>
    </row>
    <row r="87" spans="8:10" ht="15.75">
      <c r="H87" s="8"/>
      <c r="I87" s="14">
        <f t="shared" si="2"/>
        <v>0.53329998254776</v>
      </c>
      <c r="J87" s="8"/>
    </row>
    <row r="88" spans="8:10" ht="15.75">
      <c r="H88" s="8"/>
      <c r="I88" s="14">
        <f t="shared" si="2"/>
        <v>0.53329998254776</v>
      </c>
      <c r="J88" s="8"/>
    </row>
    <row r="89" spans="8:10" ht="15.75">
      <c r="H89" s="8"/>
      <c r="I89" s="14">
        <f t="shared" si="2"/>
        <v>0.53329998254776</v>
      </c>
      <c r="J89" s="8"/>
    </row>
    <row r="90" spans="8:10" ht="15.75">
      <c r="H90" s="8"/>
      <c r="I90" s="14">
        <f t="shared" si="2"/>
        <v>0.53329998254776</v>
      </c>
      <c r="J90" s="8"/>
    </row>
    <row r="91" spans="8:10" ht="15.75">
      <c r="H91" s="8"/>
      <c r="I91" s="14">
        <f t="shared" si="2"/>
        <v>0.53329998254776</v>
      </c>
      <c r="J91" s="8"/>
    </row>
    <row r="92" spans="8:10" ht="15.75">
      <c r="H92" s="8"/>
      <c r="I92" s="14">
        <f t="shared" si="2"/>
        <v>0.53329998254776</v>
      </c>
      <c r="J92" s="8"/>
    </row>
    <row r="93" spans="8:10" ht="15.75">
      <c r="H93" s="8"/>
      <c r="I93" s="14">
        <f t="shared" si="2"/>
        <v>0.53329998254776</v>
      </c>
      <c r="J93" s="8"/>
    </row>
    <row r="94" spans="8:10" ht="15.75">
      <c r="H94" s="8"/>
      <c r="I94" s="14">
        <f t="shared" si="2"/>
        <v>0.53329998254776</v>
      </c>
      <c r="J94" s="8"/>
    </row>
    <row r="95" spans="8:10" ht="15.75">
      <c r="H95" s="8"/>
      <c r="I95" s="14">
        <f t="shared" si="2"/>
        <v>0.53329998254776</v>
      </c>
      <c r="J95" s="8"/>
    </row>
    <row r="96" spans="8:10" ht="15.75">
      <c r="H96" s="8"/>
      <c r="I96" s="14">
        <f t="shared" si="2"/>
        <v>0.53329998254776</v>
      </c>
      <c r="J96" s="8"/>
    </row>
    <row r="97" spans="8:10" ht="15.75">
      <c r="H97" s="8"/>
      <c r="I97" s="14">
        <f t="shared" si="2"/>
        <v>0.53329998254776</v>
      </c>
      <c r="J97" s="8"/>
    </row>
    <row r="98" spans="8:10" ht="15.75">
      <c r="H98" s="8"/>
      <c r="I98" s="14">
        <f t="shared" si="2"/>
        <v>0.53329998254776</v>
      </c>
      <c r="J98" s="8"/>
    </row>
    <row r="99" ht="15.75">
      <c r="I99" s="14">
        <f t="shared" si="2"/>
        <v>0.53329998254776</v>
      </c>
    </row>
    <row r="100" ht="15.75">
      <c r="I100" s="14">
        <f t="shared" si="2"/>
        <v>0.53329998254776</v>
      </c>
    </row>
    <row r="101" ht="15.75">
      <c r="I101" s="14">
        <f t="shared" si="2"/>
        <v>0.53329998254776</v>
      </c>
    </row>
    <row r="102" ht="15.75">
      <c r="I102" s="14">
        <f t="shared" si="2"/>
        <v>0.53329998254776</v>
      </c>
    </row>
    <row r="103" ht="15.75">
      <c r="I103" s="14">
        <f t="shared" si="2"/>
        <v>0.53329998254776</v>
      </c>
    </row>
    <row r="104" ht="15.75">
      <c r="I104" s="14">
        <f t="shared" si="2"/>
        <v>0.53329998254776</v>
      </c>
    </row>
    <row r="105" ht="15.75">
      <c r="I105" s="14">
        <f t="shared" si="2"/>
        <v>0.53329998254776</v>
      </c>
    </row>
    <row r="106" ht="15.75">
      <c r="I106" s="14">
        <f t="shared" si="2"/>
        <v>0.53329998254776</v>
      </c>
    </row>
    <row r="107" ht="15.75">
      <c r="I107" s="14">
        <f t="shared" si="2"/>
        <v>0.53329998254776</v>
      </c>
    </row>
    <row r="108" ht="15.75">
      <c r="I108" s="14">
        <f t="shared" si="2"/>
        <v>0.53329998254776</v>
      </c>
    </row>
    <row r="109" ht="15.75">
      <c r="I109" s="14">
        <f t="shared" si="2"/>
        <v>0.53329998254776</v>
      </c>
    </row>
    <row r="110" ht="15.75">
      <c r="I110" s="14">
        <f t="shared" si="2"/>
        <v>0.53329998254776</v>
      </c>
    </row>
    <row r="111" ht="15.75">
      <c r="I111" s="14">
        <f t="shared" si="2"/>
        <v>0.53329998254776</v>
      </c>
    </row>
    <row r="112" ht="15.75">
      <c r="I112" s="14">
        <f t="shared" si="2"/>
        <v>0.53329998254776</v>
      </c>
    </row>
    <row r="113" ht="15.75">
      <c r="I113" s="14">
        <f t="shared" si="2"/>
        <v>0.53329998254776</v>
      </c>
    </row>
    <row r="114" ht="15.75">
      <c r="I114" s="14">
        <f t="shared" si="2"/>
        <v>0.53329998254776</v>
      </c>
    </row>
    <row r="115" ht="15.75">
      <c r="I115" s="14">
        <f t="shared" si="2"/>
        <v>0.53329998254776</v>
      </c>
    </row>
    <row r="116" ht="15.75">
      <c r="I116" s="14">
        <f t="shared" si="2"/>
        <v>0.53329998254776</v>
      </c>
    </row>
    <row r="117" ht="15.75">
      <c r="I117" s="14">
        <f t="shared" si="2"/>
        <v>0.53329998254776</v>
      </c>
    </row>
    <row r="118" ht="15.75">
      <c r="I118" s="14">
        <f t="shared" si="2"/>
        <v>0.53329998254776</v>
      </c>
    </row>
    <row r="119" ht="15.75">
      <c r="I119" s="14">
        <f t="shared" si="2"/>
        <v>0.53329998254776</v>
      </c>
    </row>
    <row r="120" ht="15.75">
      <c r="I120" s="14">
        <f t="shared" si="2"/>
        <v>0.53329998254776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208</v>
      </c>
      <c r="K1" s="6"/>
      <c r="L1" t="s">
        <v>160</v>
      </c>
    </row>
    <row r="2" spans="1:11" ht="18">
      <c r="A2" s="15" t="s">
        <v>182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181</v>
      </c>
      <c r="V4" s="39"/>
      <c r="X4" s="39"/>
    </row>
    <row r="5" spans="1:24" s="28" customFormat="1" ht="15.75">
      <c r="A5" s="31" t="s">
        <v>277</v>
      </c>
      <c r="B5" s="31" t="s">
        <v>337</v>
      </c>
      <c r="C5" s="31" t="s">
        <v>277</v>
      </c>
      <c r="D5" s="37" t="s">
        <v>214</v>
      </c>
      <c r="E5" s="31" t="s">
        <v>215</v>
      </c>
      <c r="F5" s="31" t="s">
        <v>212</v>
      </c>
      <c r="G5" s="37" t="s">
        <v>216</v>
      </c>
      <c r="H5" s="33">
        <v>29.16</v>
      </c>
      <c r="I5" s="33">
        <f>WAVAFactor($M$4,F5,$M$3)</f>
        <v>0.867900013923645</v>
      </c>
      <c r="J5" s="33">
        <v>25.30796440601349</v>
      </c>
      <c r="K5" s="27"/>
      <c r="V5" s="39"/>
      <c r="X5" s="39"/>
    </row>
    <row r="6" spans="1:24" s="28" customFormat="1" ht="15.75">
      <c r="A6" s="11" t="s">
        <v>278</v>
      </c>
      <c r="B6" s="11" t="s">
        <v>337</v>
      </c>
      <c r="C6" s="11" t="s">
        <v>280</v>
      </c>
      <c r="D6" s="25" t="s">
        <v>270</v>
      </c>
      <c r="E6" s="11" t="s">
        <v>271</v>
      </c>
      <c r="F6" s="11" t="s">
        <v>272</v>
      </c>
      <c r="G6" s="25" t="s">
        <v>273</v>
      </c>
      <c r="H6" s="14">
        <v>36.66</v>
      </c>
      <c r="I6" s="14">
        <f>WAVAFactor($M$4,F6,$M$3)</f>
        <v>0.7468000054359436</v>
      </c>
      <c r="J6" s="14">
        <v>27.37768819928169</v>
      </c>
      <c r="K6" s="27"/>
      <c r="V6" s="27"/>
      <c r="X6" s="27"/>
    </row>
    <row r="7" spans="1:24" s="28" customFormat="1" ht="15.75">
      <c r="A7" s="11" t="s">
        <v>279</v>
      </c>
      <c r="B7" s="11" t="s">
        <v>337</v>
      </c>
      <c r="C7" s="11" t="s">
        <v>279</v>
      </c>
      <c r="D7" s="25" t="s">
        <v>210</v>
      </c>
      <c r="E7" s="11" t="s">
        <v>211</v>
      </c>
      <c r="F7" s="11" t="s">
        <v>212</v>
      </c>
      <c r="G7" s="25" t="s">
        <v>213</v>
      </c>
      <c r="H7" s="14">
        <v>32.13</v>
      </c>
      <c r="I7" s="14">
        <f>WAVAFactor($M$4,F7,$M$3)</f>
        <v>0.867900013923645</v>
      </c>
      <c r="J7" s="14">
        <v>27.885627447366716</v>
      </c>
      <c r="K7" s="27"/>
      <c r="V7" s="39"/>
      <c r="X7" s="39"/>
    </row>
    <row r="8" spans="1:24" s="28" customFormat="1" ht="15.75">
      <c r="A8" s="11" t="s">
        <v>280</v>
      </c>
      <c r="B8" s="11" t="s">
        <v>337</v>
      </c>
      <c r="C8" s="11" t="s">
        <v>278</v>
      </c>
      <c r="D8" s="25" t="s">
        <v>221</v>
      </c>
      <c r="E8" s="11" t="s">
        <v>222</v>
      </c>
      <c r="F8" s="11" t="s">
        <v>223</v>
      </c>
      <c r="G8" s="25" t="s">
        <v>213</v>
      </c>
      <c r="H8" s="14">
        <v>34.31</v>
      </c>
      <c r="I8" s="14">
        <f>WAVAFactor($M$4,F8,$M$3)</f>
        <v>0.8205000162124634</v>
      </c>
      <c r="J8" s="14">
        <v>28.15135555624962</v>
      </c>
      <c r="K8" s="27"/>
      <c r="V8" s="39"/>
      <c r="X8" s="39"/>
    </row>
    <row r="9" spans="1:24" s="28" customFormat="1" ht="15.75">
      <c r="A9" s="26"/>
      <c r="B9" s="26"/>
      <c r="C9" s="26"/>
      <c r="D9" s="40"/>
      <c r="E9" s="26"/>
      <c r="F9" s="26"/>
      <c r="G9" s="40"/>
      <c r="H9" s="27"/>
      <c r="I9" s="33">
        <f aca="true" t="shared" si="0" ref="I9:I47">WAVAFactor($M$4,F9,$M$3)</f>
        <v>0.5005999803543091</v>
      </c>
      <c r="J9" s="27"/>
      <c r="K9" s="27"/>
      <c r="V9" s="39"/>
      <c r="X9" s="39"/>
    </row>
    <row r="10" spans="1:24" s="28" customFormat="1" ht="15.75">
      <c r="A10" s="26"/>
      <c r="B10" s="26"/>
      <c r="C10" s="26"/>
      <c r="D10" s="40"/>
      <c r="E10" s="26"/>
      <c r="F10" s="26"/>
      <c r="G10" s="40"/>
      <c r="H10" s="27"/>
      <c r="I10" s="14">
        <f t="shared" si="0"/>
        <v>0.5005999803543091</v>
      </c>
      <c r="J10" s="27"/>
      <c r="K10" s="27"/>
      <c r="V10" s="39"/>
      <c r="X10" s="39"/>
    </row>
    <row r="11" spans="1:24" s="28" customFormat="1" ht="15.75">
      <c r="A11" s="26"/>
      <c r="B11" s="26"/>
      <c r="C11" s="26"/>
      <c r="D11" s="40"/>
      <c r="E11" s="26"/>
      <c r="F11" s="26"/>
      <c r="G11" s="40"/>
      <c r="H11" s="27"/>
      <c r="I11" s="14">
        <f t="shared" si="0"/>
        <v>0.5005999803543091</v>
      </c>
      <c r="J11" s="27"/>
      <c r="K11" s="27"/>
      <c r="V11" s="39"/>
      <c r="X11" s="39"/>
    </row>
    <row r="12" spans="1:21" s="28" customFormat="1" ht="15.75">
      <c r="A12" s="26"/>
      <c r="B12" s="26"/>
      <c r="C12" s="26"/>
      <c r="D12" s="40"/>
      <c r="E12" s="26"/>
      <c r="F12" s="26"/>
      <c r="G12" s="40"/>
      <c r="H12" s="27"/>
      <c r="I12" s="14">
        <f t="shared" si="0"/>
        <v>0.5005999803543091</v>
      </c>
      <c r="J12" s="27"/>
      <c r="K12" s="18"/>
      <c r="S12" s="39"/>
      <c r="U12" s="39"/>
    </row>
    <row r="13" spans="1:21" s="28" customFormat="1" ht="15.75">
      <c r="A13" s="26"/>
      <c r="B13" s="26"/>
      <c r="C13" s="26"/>
      <c r="D13" s="40"/>
      <c r="E13" s="26"/>
      <c r="F13" s="26"/>
      <c r="G13" s="40"/>
      <c r="H13" s="27"/>
      <c r="I13" s="14">
        <f t="shared" si="0"/>
        <v>0.5005999803543091</v>
      </c>
      <c r="J13" s="27"/>
      <c r="K13" s="19"/>
      <c r="S13" s="39"/>
      <c r="U13" s="39"/>
    </row>
    <row r="14" spans="1:21" s="28" customFormat="1" ht="15.75">
      <c r="A14" s="26"/>
      <c r="B14" s="26"/>
      <c r="C14" s="26"/>
      <c r="D14" s="40"/>
      <c r="E14" s="26"/>
      <c r="F14" s="26"/>
      <c r="G14" s="40"/>
      <c r="H14" s="27"/>
      <c r="I14" s="14">
        <f t="shared" si="0"/>
        <v>0.5005999803543091</v>
      </c>
      <c r="J14" s="27"/>
      <c r="S14" s="39"/>
      <c r="U14" s="39"/>
    </row>
    <row r="15" spans="1:20" s="28" customFormat="1" ht="15.75">
      <c r="A15" s="26"/>
      <c r="B15" s="26"/>
      <c r="C15" s="26"/>
      <c r="D15" s="40"/>
      <c r="E15" s="26"/>
      <c r="F15" s="26"/>
      <c r="G15" s="40"/>
      <c r="H15" s="27"/>
      <c r="I15" s="14">
        <f t="shared" si="0"/>
        <v>0.5005999803543091</v>
      </c>
      <c r="J15" s="27"/>
      <c r="R15" s="39"/>
      <c r="T15" s="39"/>
    </row>
    <row r="16" spans="1:20" s="28" customFormat="1" ht="15.75">
      <c r="A16" s="26"/>
      <c r="B16" s="26"/>
      <c r="C16" s="26"/>
      <c r="D16" s="40"/>
      <c r="E16" s="26"/>
      <c r="F16" s="26"/>
      <c r="G16" s="40"/>
      <c r="H16" s="27"/>
      <c r="I16" s="14">
        <f t="shared" si="0"/>
        <v>0.5005999803543091</v>
      </c>
      <c r="J16" s="27"/>
      <c r="R16" s="39"/>
      <c r="T16" s="39"/>
    </row>
    <row r="17" spans="1:20" s="28" customFormat="1" ht="15.75">
      <c r="A17" s="26"/>
      <c r="B17" s="26"/>
      <c r="C17" s="26"/>
      <c r="D17" s="40"/>
      <c r="E17" s="26"/>
      <c r="F17" s="26"/>
      <c r="G17" s="40"/>
      <c r="H17" s="27"/>
      <c r="I17" s="14">
        <f t="shared" si="0"/>
        <v>0.5005999803543091</v>
      </c>
      <c r="J17" s="27"/>
      <c r="R17" s="39"/>
      <c r="T17" s="39"/>
    </row>
    <row r="18" spans="1:20" s="28" customFormat="1" ht="15.75">
      <c r="A18" s="26"/>
      <c r="B18" s="26"/>
      <c r="C18" s="26"/>
      <c r="D18" s="40"/>
      <c r="E18" s="26"/>
      <c r="F18" s="26"/>
      <c r="G18" s="40"/>
      <c r="H18" s="27"/>
      <c r="I18" s="14">
        <f t="shared" si="0"/>
        <v>0.5005999803543091</v>
      </c>
      <c r="J18" s="27"/>
      <c r="R18" s="39"/>
      <c r="T18" s="39"/>
    </row>
    <row r="19" spans="1:20" s="28" customFormat="1" ht="15.75">
      <c r="A19" s="26"/>
      <c r="B19" s="26"/>
      <c r="C19" s="26"/>
      <c r="D19" s="40"/>
      <c r="E19" s="26"/>
      <c r="F19" s="26"/>
      <c r="G19" s="40"/>
      <c r="H19" s="27"/>
      <c r="I19" s="14">
        <f t="shared" si="0"/>
        <v>0.5005999803543091</v>
      </c>
      <c r="J19" s="27"/>
      <c r="R19" s="39"/>
      <c r="T19" s="39"/>
    </row>
    <row r="20" spans="1:20" s="28" customFormat="1" ht="15.75">
      <c r="A20" s="26"/>
      <c r="B20" s="26"/>
      <c r="C20" s="26"/>
      <c r="D20" s="40"/>
      <c r="E20" s="26"/>
      <c r="F20" s="26"/>
      <c r="G20" s="40"/>
      <c r="H20" s="27"/>
      <c r="I20" s="14">
        <f t="shared" si="0"/>
        <v>0.5005999803543091</v>
      </c>
      <c r="J20" s="27"/>
      <c r="R20" s="39"/>
      <c r="T20" s="39"/>
    </row>
    <row r="21" spans="1:20" s="28" customFormat="1" ht="15.75">
      <c r="A21" s="26"/>
      <c r="B21" s="26"/>
      <c r="C21" s="26"/>
      <c r="D21" s="40"/>
      <c r="E21" s="26"/>
      <c r="F21" s="26"/>
      <c r="G21" s="40"/>
      <c r="H21" s="27"/>
      <c r="I21" s="14">
        <f t="shared" si="0"/>
        <v>0.5005999803543091</v>
      </c>
      <c r="J21" s="27"/>
      <c r="R21" s="39"/>
      <c r="T21" s="39"/>
    </row>
    <row r="22" spans="1:20" s="28" customFormat="1" ht="15.75">
      <c r="A22" s="26"/>
      <c r="B22" s="26"/>
      <c r="C22" s="26"/>
      <c r="D22" s="40"/>
      <c r="E22" s="26"/>
      <c r="F22" s="26"/>
      <c r="G22" s="40"/>
      <c r="H22" s="27"/>
      <c r="I22" s="14">
        <f t="shared" si="0"/>
        <v>0.5005999803543091</v>
      </c>
      <c r="J22" s="27"/>
      <c r="R22" s="39"/>
      <c r="T22" s="39"/>
    </row>
    <row r="23" spans="1:14" s="28" customFormat="1" ht="15.75">
      <c r="A23" s="26"/>
      <c r="B23" s="26"/>
      <c r="C23" s="26"/>
      <c r="D23" s="40"/>
      <c r="E23" s="26"/>
      <c r="F23" s="26"/>
      <c r="G23" s="40"/>
      <c r="H23" s="27"/>
      <c r="I23" s="14">
        <f t="shared" si="0"/>
        <v>0.5005999803543091</v>
      </c>
      <c r="J23" s="27"/>
      <c r="L23" s="39"/>
      <c r="N23" s="39"/>
    </row>
    <row r="24" spans="1:14" s="28" customFormat="1" ht="15.75">
      <c r="A24" s="26"/>
      <c r="B24" s="26"/>
      <c r="C24" s="26"/>
      <c r="D24" s="40"/>
      <c r="E24" s="26"/>
      <c r="F24" s="26"/>
      <c r="G24" s="40"/>
      <c r="H24" s="27"/>
      <c r="I24" s="14">
        <f t="shared" si="0"/>
        <v>0.5005999803543091</v>
      </c>
      <c r="J24" s="27"/>
      <c r="L24" s="39"/>
      <c r="N24" s="39"/>
    </row>
    <row r="25" spans="1:10" s="28" customFormat="1" ht="15.75">
      <c r="A25" s="26"/>
      <c r="B25" s="26"/>
      <c r="C25" s="26"/>
      <c r="D25" s="40"/>
      <c r="E25" s="26"/>
      <c r="F25" s="26"/>
      <c r="G25" s="40"/>
      <c r="H25" s="27"/>
      <c r="I25" s="14">
        <f t="shared" si="0"/>
        <v>0.5005999803543091</v>
      </c>
      <c r="J25" s="27"/>
    </row>
    <row r="26" spans="1:10" s="28" customFormat="1" ht="15.75">
      <c r="A26" s="26"/>
      <c r="B26" s="26"/>
      <c r="C26" s="26"/>
      <c r="D26" s="40"/>
      <c r="E26" s="26"/>
      <c r="F26" s="26"/>
      <c r="G26" s="18"/>
      <c r="H26" s="27"/>
      <c r="I26" s="14">
        <f t="shared" si="0"/>
        <v>0.5005999803543091</v>
      </c>
      <c r="J26" s="27"/>
    </row>
    <row r="27" spans="1:10" s="28" customFormat="1" ht="15.75">
      <c r="A27" s="10"/>
      <c r="B27" s="10"/>
      <c r="C27" s="10"/>
      <c r="D27" s="35"/>
      <c r="E27" s="10"/>
      <c r="F27" s="10"/>
      <c r="G27" s="9"/>
      <c r="H27" s="8"/>
      <c r="I27" s="14">
        <f t="shared" si="0"/>
        <v>0.5005999803543091</v>
      </c>
      <c r="J27" s="8"/>
    </row>
    <row r="28" spans="1:10" s="28" customFormat="1" ht="15.75">
      <c r="A28" s="10"/>
      <c r="B28" s="10"/>
      <c r="C28" s="10"/>
      <c r="D28" s="35"/>
      <c r="E28" s="9"/>
      <c r="F28" s="9"/>
      <c r="G28" s="9"/>
      <c r="H28" s="8"/>
      <c r="I28" s="14">
        <f t="shared" si="0"/>
        <v>0.5005999803543091</v>
      </c>
      <c r="J28" s="8"/>
    </row>
    <row r="29" spans="1:10" s="28" customFormat="1" ht="15.75">
      <c r="A29" s="10"/>
      <c r="B29" s="9"/>
      <c r="C29" s="9"/>
      <c r="D29" s="9"/>
      <c r="E29" s="9"/>
      <c r="F29" s="9"/>
      <c r="G29" s="9"/>
      <c r="H29" s="8"/>
      <c r="I29" s="14">
        <f t="shared" si="0"/>
        <v>0.5005999803543091</v>
      </c>
      <c r="J29" s="8"/>
    </row>
    <row r="30" spans="1:10" s="28" customFormat="1" ht="15.75">
      <c r="A30" s="10"/>
      <c r="B30" s="9"/>
      <c r="C30" s="9"/>
      <c r="D30" s="9"/>
      <c r="E30" s="9"/>
      <c r="F30" s="9"/>
      <c r="G30" s="9"/>
      <c r="H30" s="8"/>
      <c r="I30" s="14">
        <f t="shared" si="0"/>
        <v>0.5005999803543091</v>
      </c>
      <c r="J30" s="8"/>
    </row>
    <row r="31" spans="1:10" s="28" customFormat="1" ht="15.75">
      <c r="A31" s="10"/>
      <c r="B31" s="9"/>
      <c r="C31" s="9"/>
      <c r="D31" s="9"/>
      <c r="E31" s="9"/>
      <c r="F31" s="9"/>
      <c r="G31" s="9"/>
      <c r="H31" s="8"/>
      <c r="I31" s="14">
        <f t="shared" si="0"/>
        <v>0.5005999803543091</v>
      </c>
      <c r="J31" s="8"/>
    </row>
    <row r="32" spans="1:10" s="28" customFormat="1" ht="15.75">
      <c r="A32" s="10"/>
      <c r="B32" s="9"/>
      <c r="C32" s="9"/>
      <c r="D32" s="9"/>
      <c r="E32" s="9"/>
      <c r="F32" s="9"/>
      <c r="G32" s="9"/>
      <c r="H32" s="8"/>
      <c r="I32" s="14">
        <f t="shared" si="0"/>
        <v>0.5005999803543091</v>
      </c>
      <c r="J32" s="8"/>
    </row>
    <row r="33" spans="1:10" s="28" customFormat="1" ht="15.75">
      <c r="A33" s="10"/>
      <c r="B33" s="9"/>
      <c r="C33" s="9"/>
      <c r="D33" s="9"/>
      <c r="E33" s="9"/>
      <c r="F33" s="9"/>
      <c r="G33" s="9"/>
      <c r="H33" s="8"/>
      <c r="I33" s="14">
        <f t="shared" si="0"/>
        <v>0.5005999803543091</v>
      </c>
      <c r="J33" s="8"/>
    </row>
    <row r="34" spans="1:10" s="28" customFormat="1" ht="15.75">
      <c r="A34" s="10"/>
      <c r="B34" s="9"/>
      <c r="C34" s="9"/>
      <c r="D34" s="9"/>
      <c r="E34" s="9"/>
      <c r="F34" s="9"/>
      <c r="G34" s="9"/>
      <c r="H34" s="8"/>
      <c r="I34" s="14">
        <f t="shared" si="0"/>
        <v>0.5005999803543091</v>
      </c>
      <c r="J34" s="8"/>
    </row>
    <row r="35" spans="1:10" s="28" customFormat="1" ht="15.75">
      <c r="A35" s="10"/>
      <c r="B35" s="9"/>
      <c r="C35" s="9"/>
      <c r="D35" s="9"/>
      <c r="E35" s="9"/>
      <c r="F35" s="9"/>
      <c r="G35" s="9"/>
      <c r="H35" s="8"/>
      <c r="I35" s="14">
        <f t="shared" si="0"/>
        <v>0.5005999803543091</v>
      </c>
      <c r="J35" s="8"/>
    </row>
    <row r="36" spans="1:10" s="28" customFormat="1" ht="15.75">
      <c r="A36" s="10"/>
      <c r="B36" s="9"/>
      <c r="C36" s="9"/>
      <c r="D36" s="9"/>
      <c r="E36" s="9"/>
      <c r="F36" s="9"/>
      <c r="G36" s="9"/>
      <c r="H36" s="8"/>
      <c r="I36" s="14">
        <f t="shared" si="0"/>
        <v>0.5005999803543091</v>
      </c>
      <c r="J36" s="8"/>
    </row>
    <row r="37" spans="1:10" s="28" customFormat="1" ht="15.75">
      <c r="A37" s="10"/>
      <c r="B37" s="9"/>
      <c r="C37" s="9"/>
      <c r="D37" s="9"/>
      <c r="E37" s="9"/>
      <c r="F37" s="9"/>
      <c r="G37" s="9"/>
      <c r="H37" s="8"/>
      <c r="I37" s="14">
        <f t="shared" si="0"/>
        <v>0.5005999803543091</v>
      </c>
      <c r="J37" s="8"/>
    </row>
    <row r="38" spans="1:10" s="28" customFormat="1" ht="15.75">
      <c r="A38" s="10"/>
      <c r="B38" s="9"/>
      <c r="C38" s="9"/>
      <c r="D38" s="9"/>
      <c r="E38" s="9"/>
      <c r="F38" s="9"/>
      <c r="G38" s="9"/>
      <c r="H38" s="8"/>
      <c r="I38" s="14">
        <f t="shared" si="0"/>
        <v>0.5005999803543091</v>
      </c>
      <c r="J38" s="8"/>
    </row>
    <row r="39" spans="1:10" s="28" customFormat="1" ht="15.75">
      <c r="A39" s="10"/>
      <c r="B39" s="9"/>
      <c r="C39" s="9"/>
      <c r="D39" s="9"/>
      <c r="E39" s="9"/>
      <c r="F39" s="9"/>
      <c r="G39" s="9"/>
      <c r="H39" s="8"/>
      <c r="I39" s="14">
        <f t="shared" si="0"/>
        <v>0.5005999803543091</v>
      </c>
      <c r="J39" s="8"/>
    </row>
    <row r="40" spans="1:10" s="28" customFormat="1" ht="15.75">
      <c r="A40" s="10"/>
      <c r="B40" s="9"/>
      <c r="C40" s="9"/>
      <c r="D40" s="9"/>
      <c r="E40" s="9"/>
      <c r="F40" s="9"/>
      <c r="G40" s="9"/>
      <c r="H40" s="8"/>
      <c r="I40" s="14">
        <f t="shared" si="0"/>
        <v>0.5005999803543091</v>
      </c>
      <c r="J40" s="8"/>
    </row>
    <row r="41" spans="1:10" s="28" customFormat="1" ht="15.75">
      <c r="A41" s="10"/>
      <c r="B41" s="9"/>
      <c r="C41" s="9"/>
      <c r="D41" s="9"/>
      <c r="E41" s="9"/>
      <c r="F41" s="9"/>
      <c r="G41" s="9"/>
      <c r="H41" s="8"/>
      <c r="I41" s="14">
        <f t="shared" si="0"/>
        <v>0.5005999803543091</v>
      </c>
      <c r="J41" s="8"/>
    </row>
    <row r="42" spans="1:10" s="28" customFormat="1" ht="15.75">
      <c r="A42" s="10"/>
      <c r="B42" s="9"/>
      <c r="C42" s="9"/>
      <c r="D42" s="9"/>
      <c r="E42" s="9"/>
      <c r="F42" s="9"/>
      <c r="G42" s="9"/>
      <c r="H42" s="8"/>
      <c r="I42" s="14">
        <f t="shared" si="0"/>
        <v>0.5005999803543091</v>
      </c>
      <c r="J42" s="8"/>
    </row>
    <row r="43" spans="1:10" s="28" customFormat="1" ht="15.75">
      <c r="A43" s="10"/>
      <c r="B43" s="9"/>
      <c r="C43" s="9"/>
      <c r="D43" s="9"/>
      <c r="E43" s="9"/>
      <c r="F43" s="9"/>
      <c r="G43" s="9"/>
      <c r="H43" s="8"/>
      <c r="I43" s="14">
        <f t="shared" si="0"/>
        <v>0.5005999803543091</v>
      </c>
      <c r="J43" s="8"/>
    </row>
    <row r="44" spans="1:10" s="28" customFormat="1" ht="15.75">
      <c r="A44" s="10"/>
      <c r="B44" s="9"/>
      <c r="C44" s="9"/>
      <c r="D44" s="9"/>
      <c r="E44" s="9"/>
      <c r="F44" s="9"/>
      <c r="G44" s="9"/>
      <c r="H44" s="8"/>
      <c r="I44" s="14">
        <f t="shared" si="0"/>
        <v>0.5005999803543091</v>
      </c>
      <c r="J44" s="8"/>
    </row>
    <row r="45" spans="1:10" s="28" customFormat="1" ht="15.75">
      <c r="A45" s="10"/>
      <c r="B45" s="9"/>
      <c r="C45" s="9"/>
      <c r="D45" s="9"/>
      <c r="E45" s="9"/>
      <c r="F45" s="9"/>
      <c r="G45" s="9"/>
      <c r="H45" s="8"/>
      <c r="I45" s="14">
        <f t="shared" si="0"/>
        <v>0.5005999803543091</v>
      </c>
      <c r="J45" s="8"/>
    </row>
    <row r="46" spans="1:10" s="28" customFormat="1" ht="15.75">
      <c r="A46" s="10"/>
      <c r="B46" s="9"/>
      <c r="C46" s="9"/>
      <c r="D46" s="9"/>
      <c r="E46" s="9"/>
      <c r="F46" s="9"/>
      <c r="G46" s="9"/>
      <c r="H46" s="8"/>
      <c r="I46" s="14">
        <f t="shared" si="0"/>
        <v>0.5005999803543091</v>
      </c>
      <c r="J46" s="8"/>
    </row>
    <row r="47" spans="1:10" s="20" customFormat="1" ht="15.75">
      <c r="A47" s="10"/>
      <c r="B47" s="9"/>
      <c r="C47" s="9"/>
      <c r="D47" s="9"/>
      <c r="E47" s="9"/>
      <c r="F47" s="9"/>
      <c r="G47" s="9"/>
      <c r="H47" s="8"/>
      <c r="I47" s="14">
        <f t="shared" si="0"/>
        <v>0.5005999803543091</v>
      </c>
      <c r="J47" s="8"/>
    </row>
    <row r="48" spans="1:10" s="20" customFormat="1" ht="15.75">
      <c r="A48" s="10"/>
      <c r="B48" s="9"/>
      <c r="C48" s="9"/>
      <c r="D48" s="9"/>
      <c r="E48" s="9"/>
      <c r="F48" s="9"/>
      <c r="G48" s="9"/>
      <c r="H48" s="8"/>
      <c r="I48" s="14">
        <f aca="true" t="shared" si="1" ref="I48:I87">WAVAFactor($M$4,F48,$M$3)</f>
        <v>0.5005999803543091</v>
      </c>
      <c r="J48" s="8"/>
    </row>
    <row r="49" spans="1:10" s="20" customFormat="1" ht="15.75">
      <c r="A49" s="10"/>
      <c r="B49" s="9"/>
      <c r="C49" s="9"/>
      <c r="D49" s="9"/>
      <c r="E49" s="9"/>
      <c r="F49" s="9"/>
      <c r="G49" s="9"/>
      <c r="H49" s="8"/>
      <c r="I49" s="14">
        <f t="shared" si="1"/>
        <v>0.5005999803543091</v>
      </c>
      <c r="J49" s="8"/>
    </row>
    <row r="50" spans="1:10" s="20" customFormat="1" ht="15.75">
      <c r="A50" s="10"/>
      <c r="B50" s="9"/>
      <c r="C50" s="9"/>
      <c r="D50" s="9"/>
      <c r="E50" s="9"/>
      <c r="F50" s="9"/>
      <c r="G50" s="9"/>
      <c r="H50" s="8"/>
      <c r="I50" s="14">
        <f t="shared" si="1"/>
        <v>0.5005999803543091</v>
      </c>
      <c r="J50" s="8"/>
    </row>
    <row r="51" spans="1:10" s="20" customFormat="1" ht="15.75">
      <c r="A51" s="10"/>
      <c r="B51" s="9"/>
      <c r="C51" s="9"/>
      <c r="D51" s="9"/>
      <c r="E51" s="9"/>
      <c r="F51" s="9"/>
      <c r="G51" s="9"/>
      <c r="H51" s="8"/>
      <c r="I51" s="14">
        <f t="shared" si="1"/>
        <v>0.5005999803543091</v>
      </c>
      <c r="J51" s="8"/>
    </row>
    <row r="52" spans="1:10" s="20" customFormat="1" ht="15.75">
      <c r="A52" s="10"/>
      <c r="B52" s="9"/>
      <c r="C52" s="9"/>
      <c r="D52" s="9"/>
      <c r="E52" s="9"/>
      <c r="F52" s="9"/>
      <c r="G52" s="9"/>
      <c r="H52" s="8"/>
      <c r="I52" s="14">
        <f t="shared" si="1"/>
        <v>0.5005999803543091</v>
      </c>
      <c r="J52" s="8"/>
    </row>
    <row r="53" spans="1:10" s="20" customFormat="1" ht="15.75">
      <c r="A53" s="10"/>
      <c r="B53" s="9"/>
      <c r="C53" s="9"/>
      <c r="D53" s="9"/>
      <c r="E53" s="9"/>
      <c r="F53" s="9"/>
      <c r="G53" s="9"/>
      <c r="H53" s="8"/>
      <c r="I53" s="14">
        <f t="shared" si="1"/>
        <v>0.5005999803543091</v>
      </c>
      <c r="J53" s="8"/>
    </row>
    <row r="54" spans="1:10" s="20" customFormat="1" ht="15.75">
      <c r="A54" s="10"/>
      <c r="B54" s="9"/>
      <c r="C54" s="9"/>
      <c r="D54" s="9"/>
      <c r="E54" s="9"/>
      <c r="F54" s="9"/>
      <c r="G54" s="9"/>
      <c r="H54" s="8"/>
      <c r="I54" s="14">
        <f t="shared" si="1"/>
        <v>0.5005999803543091</v>
      </c>
      <c r="J54" s="8"/>
    </row>
    <row r="55" spans="1:10" s="20" customFormat="1" ht="15.75">
      <c r="A55" s="10"/>
      <c r="B55" s="9"/>
      <c r="C55" s="9"/>
      <c r="D55" s="9"/>
      <c r="E55" s="9"/>
      <c r="F55" s="9"/>
      <c r="G55" s="9"/>
      <c r="H55" s="8"/>
      <c r="I55" s="14">
        <f t="shared" si="1"/>
        <v>0.5005999803543091</v>
      </c>
      <c r="J55" s="8"/>
    </row>
    <row r="56" spans="1:10" s="20" customFormat="1" ht="15.75">
      <c r="A56" s="10"/>
      <c r="B56" s="9"/>
      <c r="C56" s="9"/>
      <c r="D56" s="9"/>
      <c r="E56" s="9"/>
      <c r="F56" s="9"/>
      <c r="G56" s="9"/>
      <c r="H56" s="8"/>
      <c r="I56" s="14">
        <f t="shared" si="1"/>
        <v>0.5005999803543091</v>
      </c>
      <c r="J56" s="8"/>
    </row>
    <row r="57" spans="1:10" s="20" customFormat="1" ht="15.75">
      <c r="A57" s="10"/>
      <c r="B57" s="9"/>
      <c r="C57" s="9"/>
      <c r="D57" s="9"/>
      <c r="E57" s="9"/>
      <c r="F57" s="9"/>
      <c r="G57" s="9"/>
      <c r="H57" s="8"/>
      <c r="I57" s="14">
        <f t="shared" si="1"/>
        <v>0.5005999803543091</v>
      </c>
      <c r="J57" s="8"/>
    </row>
    <row r="58" spans="1:10" s="20" customFormat="1" ht="15.75">
      <c r="A58" s="10"/>
      <c r="B58" s="9"/>
      <c r="C58" s="9"/>
      <c r="D58" s="9"/>
      <c r="E58" s="9"/>
      <c r="F58" s="9"/>
      <c r="G58" s="9"/>
      <c r="H58" s="8"/>
      <c r="I58" s="14">
        <f t="shared" si="1"/>
        <v>0.5005999803543091</v>
      </c>
      <c r="J58" s="8"/>
    </row>
    <row r="59" spans="1:10" s="20" customFormat="1" ht="15.75">
      <c r="A59" s="10"/>
      <c r="B59" s="9"/>
      <c r="C59" s="9"/>
      <c r="D59" s="9"/>
      <c r="E59" s="9"/>
      <c r="F59" s="9"/>
      <c r="G59" s="9"/>
      <c r="H59" s="8"/>
      <c r="I59" s="14">
        <f t="shared" si="1"/>
        <v>0.5005999803543091</v>
      </c>
      <c r="J59" s="8"/>
    </row>
    <row r="60" spans="8:10" ht="15.75">
      <c r="H60" s="8"/>
      <c r="I60" s="14">
        <f t="shared" si="1"/>
        <v>0.5005999803543091</v>
      </c>
      <c r="J60" s="8"/>
    </row>
    <row r="61" spans="8:10" ht="15.75">
      <c r="H61" s="8"/>
      <c r="I61" s="14">
        <f t="shared" si="1"/>
        <v>0.5005999803543091</v>
      </c>
      <c r="J61" s="8"/>
    </row>
    <row r="62" spans="8:10" ht="15.75">
      <c r="H62" s="8"/>
      <c r="I62" s="14">
        <f t="shared" si="1"/>
        <v>0.5005999803543091</v>
      </c>
      <c r="J62" s="8"/>
    </row>
    <row r="63" spans="8:10" ht="15.75">
      <c r="H63" s="8"/>
      <c r="I63" s="14">
        <f t="shared" si="1"/>
        <v>0.5005999803543091</v>
      </c>
      <c r="J63" s="8"/>
    </row>
    <row r="64" spans="8:10" ht="15.75">
      <c r="H64" s="8"/>
      <c r="I64" s="14">
        <f t="shared" si="1"/>
        <v>0.5005999803543091</v>
      </c>
      <c r="J64" s="8"/>
    </row>
    <row r="65" spans="8:10" ht="15.75">
      <c r="H65" s="8"/>
      <c r="I65" s="14">
        <f t="shared" si="1"/>
        <v>0.5005999803543091</v>
      </c>
      <c r="J65" s="8"/>
    </row>
    <row r="66" spans="8:10" ht="15.75">
      <c r="H66" s="8"/>
      <c r="I66" s="14">
        <f t="shared" si="1"/>
        <v>0.5005999803543091</v>
      </c>
      <c r="J66" s="8"/>
    </row>
    <row r="67" spans="8:10" ht="15.75">
      <c r="H67" s="8"/>
      <c r="I67" s="14">
        <f t="shared" si="1"/>
        <v>0.5005999803543091</v>
      </c>
      <c r="J67" s="8"/>
    </row>
    <row r="68" spans="8:10" ht="15.75">
      <c r="H68" s="8"/>
      <c r="I68" s="14">
        <f t="shared" si="1"/>
        <v>0.5005999803543091</v>
      </c>
      <c r="J68" s="8"/>
    </row>
    <row r="69" spans="8:10" ht="15.75">
      <c r="H69" s="8"/>
      <c r="I69" s="14">
        <f t="shared" si="1"/>
        <v>0.5005999803543091</v>
      </c>
      <c r="J69" s="8"/>
    </row>
    <row r="70" spans="8:10" ht="15.75">
      <c r="H70" s="8"/>
      <c r="I70" s="14">
        <f t="shared" si="1"/>
        <v>0.5005999803543091</v>
      </c>
      <c r="J70" s="8"/>
    </row>
    <row r="71" spans="8:10" ht="15.75">
      <c r="H71" s="8"/>
      <c r="I71" s="14">
        <f t="shared" si="1"/>
        <v>0.5005999803543091</v>
      </c>
      <c r="J71" s="8"/>
    </row>
    <row r="72" spans="8:10" ht="15.75">
      <c r="H72" s="8"/>
      <c r="I72" s="14">
        <f t="shared" si="1"/>
        <v>0.5005999803543091</v>
      </c>
      <c r="J72" s="22"/>
    </row>
    <row r="73" spans="8:10" ht="15.75">
      <c r="H73" s="8"/>
      <c r="I73" s="14">
        <f t="shared" si="1"/>
        <v>0.5005999803543091</v>
      </c>
      <c r="J73" s="22"/>
    </row>
    <row r="74" spans="8:10" ht="15.75">
      <c r="H74" s="8"/>
      <c r="I74" s="14">
        <f t="shared" si="1"/>
        <v>0.5005999803543091</v>
      </c>
      <c r="J74" s="22"/>
    </row>
    <row r="75" spans="8:10" ht="15.75">
      <c r="H75" s="8"/>
      <c r="I75" s="14">
        <f t="shared" si="1"/>
        <v>0.5005999803543091</v>
      </c>
      <c r="J75" s="8"/>
    </row>
    <row r="76" spans="8:10" ht="15.75">
      <c r="H76" s="8"/>
      <c r="I76" s="14">
        <f t="shared" si="1"/>
        <v>0.5005999803543091</v>
      </c>
      <c r="J76" s="8"/>
    </row>
    <row r="77" spans="8:10" ht="15.75">
      <c r="H77" s="8"/>
      <c r="I77" s="14">
        <f t="shared" si="1"/>
        <v>0.5005999803543091</v>
      </c>
      <c r="J77" s="8"/>
    </row>
    <row r="78" spans="8:9" ht="15.75">
      <c r="H78" s="8"/>
      <c r="I78" s="14">
        <f t="shared" si="1"/>
        <v>0.5005999803543091</v>
      </c>
    </row>
    <row r="79" spans="8:9" ht="15.75">
      <c r="H79" s="8"/>
      <c r="I79" s="14">
        <f t="shared" si="1"/>
        <v>0.5005999803543091</v>
      </c>
    </row>
    <row r="80" spans="8:9" ht="15.75">
      <c r="H80" s="8"/>
      <c r="I80" s="14">
        <f t="shared" si="1"/>
        <v>0.5005999803543091</v>
      </c>
    </row>
    <row r="81" spans="8:9" ht="15.75">
      <c r="H81" s="8"/>
      <c r="I81" s="14">
        <f t="shared" si="1"/>
        <v>0.5005999803543091</v>
      </c>
    </row>
    <row r="82" spans="8:9" ht="15.75">
      <c r="H82" s="8"/>
      <c r="I82" s="14">
        <f t="shared" si="1"/>
        <v>0.5005999803543091</v>
      </c>
    </row>
    <row r="83" spans="8:9" ht="15.75">
      <c r="H83" s="8"/>
      <c r="I83" s="14">
        <f t="shared" si="1"/>
        <v>0.5005999803543091</v>
      </c>
    </row>
    <row r="84" spans="8:9" ht="15.75">
      <c r="H84" s="8"/>
      <c r="I84" s="14">
        <f t="shared" si="1"/>
        <v>0.5005999803543091</v>
      </c>
    </row>
    <row r="85" spans="8:9" ht="15.75">
      <c r="H85" s="8"/>
      <c r="I85" s="14">
        <f t="shared" si="1"/>
        <v>0.5005999803543091</v>
      </c>
    </row>
    <row r="86" spans="8:9" ht="15.75">
      <c r="H86" s="8"/>
      <c r="I86" s="14">
        <f t="shared" si="1"/>
        <v>0.5005999803543091</v>
      </c>
    </row>
    <row r="87" spans="8:9" ht="15.75">
      <c r="H87" s="8"/>
      <c r="I87" s="14">
        <f t="shared" si="1"/>
        <v>0.5005999803543091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198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199</v>
      </c>
      <c r="V4" s="39"/>
      <c r="X4" s="39"/>
    </row>
    <row r="5" spans="1:24" s="28" customFormat="1" ht="15.75">
      <c r="A5" s="31"/>
      <c r="B5" s="31"/>
      <c r="C5" s="31"/>
      <c r="D5" s="37"/>
      <c r="E5" s="31"/>
      <c r="F5" s="31"/>
      <c r="G5" s="37"/>
      <c r="H5" s="33"/>
      <c r="I5" s="33">
        <f aca="true" t="shared" si="0" ref="I5:I68">WAVAFactor($M$4,F5,$M$3)</f>
        <v>0.48190000653266907</v>
      </c>
      <c r="J5" s="33">
        <f aca="true" t="shared" si="1" ref="J5:J29">H5*I5</f>
        <v>0</v>
      </c>
      <c r="K5" s="27"/>
      <c r="V5" s="39"/>
      <c r="X5" s="39"/>
    </row>
    <row r="6" spans="1:24" s="28" customFormat="1" ht="15.75">
      <c r="A6" s="11"/>
      <c r="B6" s="11"/>
      <c r="C6" s="11"/>
      <c r="D6" s="25"/>
      <c r="E6" s="11"/>
      <c r="F6" s="11"/>
      <c r="G6" s="25"/>
      <c r="H6" s="14"/>
      <c r="I6" s="14">
        <f t="shared" si="0"/>
        <v>0.48190000653266907</v>
      </c>
      <c r="J6" s="14">
        <f t="shared" si="1"/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14"/>
      <c r="I7" s="14">
        <f t="shared" si="0"/>
        <v>0.48190000653266907</v>
      </c>
      <c r="J7" s="14">
        <f t="shared" si="1"/>
        <v>0</v>
      </c>
      <c r="K7" s="27"/>
      <c r="V7" s="39"/>
      <c r="X7" s="39"/>
    </row>
    <row r="8" spans="1:24" s="28" customFormat="1" ht="15.75">
      <c r="A8" s="11"/>
      <c r="B8" s="11"/>
      <c r="C8" s="11"/>
      <c r="D8" s="25"/>
      <c r="E8" s="11"/>
      <c r="F8" s="11"/>
      <c r="G8" s="25"/>
      <c r="H8" s="14"/>
      <c r="I8" s="14">
        <f t="shared" si="0"/>
        <v>0.48190000653266907</v>
      </c>
      <c r="J8" s="14">
        <f t="shared" si="1"/>
        <v>0</v>
      </c>
      <c r="K8" s="27"/>
      <c r="V8" s="39"/>
      <c r="X8" s="39"/>
    </row>
    <row r="9" spans="1:24" s="28" customFormat="1" ht="15.75">
      <c r="A9" s="11"/>
      <c r="B9" s="11"/>
      <c r="C9" s="11"/>
      <c r="D9" s="25"/>
      <c r="E9" s="11"/>
      <c r="F9" s="11"/>
      <c r="G9" s="25"/>
      <c r="H9" s="14"/>
      <c r="I9" s="14">
        <f t="shared" si="0"/>
        <v>0.48190000653266907</v>
      </c>
      <c r="J9" s="14">
        <f t="shared" si="1"/>
        <v>0</v>
      </c>
      <c r="K9" s="27"/>
      <c r="V9" s="39"/>
      <c r="X9" s="39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14"/>
      <c r="I10" s="14">
        <f t="shared" si="0"/>
        <v>0.48190000653266907</v>
      </c>
      <c r="J10" s="14">
        <f t="shared" si="1"/>
        <v>0</v>
      </c>
      <c r="K10" s="27"/>
      <c r="V10" s="39"/>
      <c r="X10" s="39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14"/>
      <c r="I11" s="14">
        <f t="shared" si="0"/>
        <v>0.48190000653266907</v>
      </c>
      <c r="J11" s="14">
        <f t="shared" si="1"/>
        <v>0</v>
      </c>
      <c r="K11" s="27"/>
      <c r="V11" s="39"/>
      <c r="X11" s="39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14"/>
      <c r="I12" s="14">
        <f t="shared" si="0"/>
        <v>0.48190000653266907</v>
      </c>
      <c r="J12" s="14">
        <f t="shared" si="1"/>
        <v>0</v>
      </c>
      <c r="K12" s="27"/>
      <c r="V12" s="39"/>
      <c r="X12" s="39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14"/>
      <c r="I13" s="14">
        <f t="shared" si="0"/>
        <v>0.48190000653266907</v>
      </c>
      <c r="J13" s="14">
        <f t="shared" si="1"/>
        <v>0</v>
      </c>
      <c r="K13" s="18"/>
      <c r="S13" s="39"/>
      <c r="U13" s="39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14"/>
      <c r="I14" s="14">
        <f t="shared" si="0"/>
        <v>0.48190000653266907</v>
      </c>
      <c r="J14" s="14">
        <f t="shared" si="1"/>
        <v>0</v>
      </c>
      <c r="K14" s="19"/>
      <c r="S14" s="39"/>
      <c r="U14" s="39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14"/>
      <c r="I15" s="14">
        <f t="shared" si="0"/>
        <v>0.48190000653266907</v>
      </c>
      <c r="J15" s="14">
        <f t="shared" si="1"/>
        <v>0</v>
      </c>
      <c r="S15" s="39"/>
      <c r="U15" s="39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14"/>
      <c r="I16" s="14">
        <f t="shared" si="0"/>
        <v>0.48190000653266907</v>
      </c>
      <c r="J16" s="14">
        <f t="shared" si="1"/>
        <v>0</v>
      </c>
      <c r="R16" s="39"/>
      <c r="T16" s="39"/>
    </row>
    <row r="17" spans="1:20" s="28" customFormat="1" ht="15.75">
      <c r="A17" s="11"/>
      <c r="B17" s="11"/>
      <c r="C17" s="11"/>
      <c r="D17" s="25"/>
      <c r="E17" s="11"/>
      <c r="F17" s="11"/>
      <c r="G17" s="25"/>
      <c r="H17" s="14"/>
      <c r="I17" s="14">
        <f t="shared" si="0"/>
        <v>0.48190000653266907</v>
      </c>
      <c r="J17" s="14">
        <f t="shared" si="1"/>
        <v>0</v>
      </c>
      <c r="R17" s="39"/>
      <c r="T17" s="39"/>
    </row>
    <row r="18" spans="1:20" s="28" customFormat="1" ht="15.75">
      <c r="A18" s="11"/>
      <c r="B18" s="11"/>
      <c r="C18" s="11"/>
      <c r="D18" s="25"/>
      <c r="E18" s="11"/>
      <c r="F18" s="11"/>
      <c r="G18" s="25"/>
      <c r="H18" s="14"/>
      <c r="I18" s="14">
        <f t="shared" si="0"/>
        <v>0.48190000653266907</v>
      </c>
      <c r="J18" s="14">
        <f t="shared" si="1"/>
        <v>0</v>
      </c>
      <c r="R18" s="39"/>
      <c r="T18" s="39"/>
    </row>
    <row r="19" spans="1:20" s="28" customFormat="1" ht="15.75">
      <c r="A19" s="11"/>
      <c r="B19" s="11"/>
      <c r="C19" s="11"/>
      <c r="D19" s="25"/>
      <c r="E19" s="11"/>
      <c r="F19" s="11"/>
      <c r="G19" s="25"/>
      <c r="H19" s="14"/>
      <c r="I19" s="14">
        <f t="shared" si="0"/>
        <v>0.48190000653266907</v>
      </c>
      <c r="J19" s="14">
        <f t="shared" si="1"/>
        <v>0</v>
      </c>
      <c r="R19" s="39"/>
      <c r="T19" s="39"/>
    </row>
    <row r="20" spans="1:20" s="28" customFormat="1" ht="15.75">
      <c r="A20" s="11"/>
      <c r="B20" s="11"/>
      <c r="C20" s="11"/>
      <c r="D20" s="25"/>
      <c r="E20" s="11"/>
      <c r="F20" s="11"/>
      <c r="G20" s="25"/>
      <c r="H20" s="14"/>
      <c r="I20" s="14">
        <f t="shared" si="0"/>
        <v>0.48190000653266907</v>
      </c>
      <c r="J20" s="14">
        <f t="shared" si="1"/>
        <v>0</v>
      </c>
      <c r="R20" s="39"/>
      <c r="T20" s="39"/>
    </row>
    <row r="21" spans="1:20" s="28" customFormat="1" ht="15.75">
      <c r="A21" s="11"/>
      <c r="B21" s="11"/>
      <c r="C21" s="11"/>
      <c r="D21" s="25"/>
      <c r="E21" s="11"/>
      <c r="F21" s="11"/>
      <c r="G21" s="25"/>
      <c r="H21" s="14"/>
      <c r="I21" s="14">
        <f t="shared" si="0"/>
        <v>0.48190000653266907</v>
      </c>
      <c r="J21" s="14">
        <f t="shared" si="1"/>
        <v>0</v>
      </c>
      <c r="R21" s="39"/>
      <c r="T21" s="39"/>
    </row>
    <row r="22" spans="1:20" s="28" customFormat="1" ht="15.75">
      <c r="A22" s="11"/>
      <c r="B22" s="11"/>
      <c r="C22" s="11"/>
      <c r="D22" s="25"/>
      <c r="E22" s="11"/>
      <c r="F22" s="11"/>
      <c r="G22" s="25"/>
      <c r="H22" s="14"/>
      <c r="I22" s="14">
        <f t="shared" si="0"/>
        <v>0.48190000653266907</v>
      </c>
      <c r="J22" s="14">
        <f t="shared" si="1"/>
        <v>0</v>
      </c>
      <c r="R22" s="39"/>
      <c r="T22" s="39"/>
    </row>
    <row r="23" spans="1:20" s="28" customFormat="1" ht="15.75">
      <c r="A23" s="11"/>
      <c r="B23" s="11"/>
      <c r="C23" s="11"/>
      <c r="D23" s="25"/>
      <c r="E23" s="11"/>
      <c r="F23" s="11"/>
      <c r="G23" s="25"/>
      <c r="H23" s="14"/>
      <c r="I23" s="14">
        <f t="shared" si="0"/>
        <v>0.48190000653266907</v>
      </c>
      <c r="J23" s="14">
        <f t="shared" si="1"/>
        <v>0</v>
      </c>
      <c r="R23" s="39"/>
      <c r="T23" s="39"/>
    </row>
    <row r="24" spans="1:14" s="28" customFormat="1" ht="15.75">
      <c r="A24" s="11"/>
      <c r="B24" s="11"/>
      <c r="C24" s="11"/>
      <c r="D24" s="25"/>
      <c r="E24" s="11"/>
      <c r="F24" s="11"/>
      <c r="G24" s="25"/>
      <c r="H24" s="14"/>
      <c r="I24" s="14">
        <f t="shared" si="0"/>
        <v>0.48190000653266907</v>
      </c>
      <c r="J24" s="14">
        <f t="shared" si="1"/>
        <v>0</v>
      </c>
      <c r="L24" s="39"/>
      <c r="N24" s="39"/>
    </row>
    <row r="25" spans="1:14" s="28" customFormat="1" ht="15.75">
      <c r="A25" s="11"/>
      <c r="B25" s="11"/>
      <c r="C25" s="11"/>
      <c r="D25" s="25"/>
      <c r="E25" s="11"/>
      <c r="F25" s="11"/>
      <c r="G25" s="25"/>
      <c r="H25" s="14"/>
      <c r="I25" s="14">
        <f t="shared" si="0"/>
        <v>0.48190000653266907</v>
      </c>
      <c r="J25" s="14">
        <f t="shared" si="1"/>
        <v>0</v>
      </c>
      <c r="L25" s="39"/>
      <c r="N25" s="39"/>
    </row>
    <row r="26" spans="1:10" s="28" customFormat="1" ht="15.75">
      <c r="A26" s="11"/>
      <c r="B26" s="11"/>
      <c r="C26" s="11"/>
      <c r="D26" s="25"/>
      <c r="E26" s="11"/>
      <c r="F26" s="11"/>
      <c r="G26" s="25"/>
      <c r="H26" s="14"/>
      <c r="I26" s="14">
        <f t="shared" si="0"/>
        <v>0.48190000653266907</v>
      </c>
      <c r="J26" s="14">
        <f t="shared" si="1"/>
        <v>0</v>
      </c>
    </row>
    <row r="27" spans="1:10" s="28" customFormat="1" ht="15.75">
      <c r="A27" s="11"/>
      <c r="B27" s="11"/>
      <c r="C27" s="11"/>
      <c r="D27" s="25"/>
      <c r="E27" s="11"/>
      <c r="F27" s="11"/>
      <c r="G27" s="25"/>
      <c r="H27" s="14"/>
      <c r="I27" s="14">
        <f t="shared" si="0"/>
        <v>0.48190000653266907</v>
      </c>
      <c r="J27" s="14">
        <f t="shared" si="1"/>
        <v>0</v>
      </c>
    </row>
    <row r="28" spans="1:10" s="28" customFormat="1" ht="15.75">
      <c r="A28" s="11"/>
      <c r="B28" s="11"/>
      <c r="C28" s="11"/>
      <c r="D28" s="25"/>
      <c r="E28" s="11"/>
      <c r="F28" s="11"/>
      <c r="G28" s="25"/>
      <c r="H28" s="14"/>
      <c r="I28" s="14">
        <f t="shared" si="0"/>
        <v>0.48190000653266907</v>
      </c>
      <c r="J28" s="14">
        <f t="shared" si="1"/>
        <v>0</v>
      </c>
    </row>
    <row r="29" spans="1:10" s="28" customFormat="1" ht="15.75">
      <c r="A29" s="11"/>
      <c r="B29" s="11"/>
      <c r="C29" s="11"/>
      <c r="D29" s="25"/>
      <c r="E29" s="11"/>
      <c r="F29" s="11"/>
      <c r="G29" s="25"/>
      <c r="H29" s="14"/>
      <c r="I29" s="14">
        <f t="shared" si="0"/>
        <v>0.48190000653266907</v>
      </c>
      <c r="J29" s="14">
        <f t="shared" si="1"/>
        <v>0</v>
      </c>
    </row>
    <row r="30" spans="1:10" s="28" customFormat="1" ht="15.75">
      <c r="A30" s="26"/>
      <c r="B30" s="26"/>
      <c r="C30" s="26"/>
      <c r="D30" s="40"/>
      <c r="E30" s="26"/>
      <c r="F30" s="26"/>
      <c r="G30" s="40"/>
      <c r="H30" s="27"/>
      <c r="I30" s="33">
        <f t="shared" si="0"/>
        <v>0.48190000653266907</v>
      </c>
      <c r="J30" s="27"/>
    </row>
    <row r="31" spans="1:10" s="28" customFormat="1" ht="15.75">
      <c r="A31" s="26"/>
      <c r="B31" s="26"/>
      <c r="C31" s="26"/>
      <c r="D31" s="40"/>
      <c r="E31" s="26"/>
      <c r="F31" s="26"/>
      <c r="G31" s="40"/>
      <c r="H31" s="27"/>
      <c r="I31" s="14">
        <f t="shared" si="0"/>
        <v>0.48190000653266907</v>
      </c>
      <c r="J31" s="27"/>
    </row>
    <row r="32" spans="1:10" s="28" customFormat="1" ht="15.75">
      <c r="A32" s="26"/>
      <c r="B32" s="26"/>
      <c r="C32" s="26"/>
      <c r="D32" s="40"/>
      <c r="E32" s="26"/>
      <c r="F32" s="26"/>
      <c r="G32" s="40"/>
      <c r="H32" s="27"/>
      <c r="I32" s="14">
        <f t="shared" si="0"/>
        <v>0.48190000653266907</v>
      </c>
      <c r="J32" s="27"/>
    </row>
    <row r="33" spans="1:10" s="28" customFormat="1" ht="15.75">
      <c r="A33" s="26"/>
      <c r="B33" s="26"/>
      <c r="C33" s="26"/>
      <c r="D33" s="40"/>
      <c r="E33" s="26"/>
      <c r="F33" s="26"/>
      <c r="G33" s="40"/>
      <c r="H33" s="27"/>
      <c r="I33" s="14">
        <f t="shared" si="0"/>
        <v>0.48190000653266907</v>
      </c>
      <c r="J33" s="27"/>
    </row>
    <row r="34" spans="1:10" s="28" customFormat="1" ht="15.75">
      <c r="A34" s="26"/>
      <c r="B34" s="26"/>
      <c r="C34" s="26"/>
      <c r="D34" s="40"/>
      <c r="E34" s="26"/>
      <c r="F34" s="26"/>
      <c r="G34" s="40"/>
      <c r="H34" s="27"/>
      <c r="I34" s="14">
        <f t="shared" si="0"/>
        <v>0.48190000653266907</v>
      </c>
      <c r="J34" s="27"/>
    </row>
    <row r="35" spans="1:10" s="28" customFormat="1" ht="15.75">
      <c r="A35" s="26"/>
      <c r="B35" s="26"/>
      <c r="C35" s="26"/>
      <c r="D35" s="40"/>
      <c r="E35" s="26"/>
      <c r="F35" s="26"/>
      <c r="G35" s="40"/>
      <c r="H35" s="27"/>
      <c r="I35" s="14">
        <f t="shared" si="0"/>
        <v>0.48190000653266907</v>
      </c>
      <c r="J35" s="27"/>
    </row>
    <row r="36" spans="1:10" s="28" customFormat="1" ht="15.75">
      <c r="A36" s="26"/>
      <c r="B36" s="26"/>
      <c r="C36" s="26"/>
      <c r="D36" s="40"/>
      <c r="E36" s="26"/>
      <c r="F36" s="26"/>
      <c r="G36" s="40"/>
      <c r="H36" s="27"/>
      <c r="I36" s="14">
        <f t="shared" si="0"/>
        <v>0.48190000653266907</v>
      </c>
      <c r="J36" s="27"/>
    </row>
    <row r="37" spans="1:10" s="28" customFormat="1" ht="15.75">
      <c r="A37" s="26"/>
      <c r="B37" s="26"/>
      <c r="C37" s="26"/>
      <c r="D37" s="40"/>
      <c r="E37" s="26"/>
      <c r="F37" s="26"/>
      <c r="G37" s="40"/>
      <c r="H37" s="27"/>
      <c r="I37" s="14">
        <f t="shared" si="0"/>
        <v>0.48190000653266907</v>
      </c>
      <c r="J37" s="27"/>
    </row>
    <row r="38" spans="1:10" s="28" customFormat="1" ht="15.75">
      <c r="A38" s="26"/>
      <c r="B38" s="26"/>
      <c r="C38" s="26"/>
      <c r="D38" s="40"/>
      <c r="E38" s="26"/>
      <c r="F38" s="26"/>
      <c r="G38" s="40"/>
      <c r="H38" s="27"/>
      <c r="I38" s="14">
        <f t="shared" si="0"/>
        <v>0.48190000653266907</v>
      </c>
      <c r="J38" s="27"/>
    </row>
    <row r="39" spans="1:10" s="28" customFormat="1" ht="15.75">
      <c r="A39" s="26"/>
      <c r="B39" s="26"/>
      <c r="C39" s="26"/>
      <c r="D39" s="40"/>
      <c r="E39" s="26"/>
      <c r="F39" s="26"/>
      <c r="G39" s="40"/>
      <c r="H39" s="27"/>
      <c r="I39" s="14">
        <f t="shared" si="0"/>
        <v>0.48190000653266907</v>
      </c>
      <c r="J39" s="27"/>
    </row>
    <row r="40" spans="1:10" s="28" customFormat="1" ht="15.75">
      <c r="A40" s="26"/>
      <c r="B40" s="26"/>
      <c r="C40" s="26"/>
      <c r="D40" s="40"/>
      <c r="E40" s="26"/>
      <c r="F40" s="26"/>
      <c r="G40" s="40"/>
      <c r="H40" s="27"/>
      <c r="I40" s="14">
        <f t="shared" si="0"/>
        <v>0.48190000653266907</v>
      </c>
      <c r="J40" s="27"/>
    </row>
    <row r="41" spans="1:10" s="28" customFormat="1" ht="15.75">
      <c r="A41" s="26"/>
      <c r="B41" s="26"/>
      <c r="C41" s="26"/>
      <c r="D41" s="40"/>
      <c r="E41" s="26"/>
      <c r="F41" s="26"/>
      <c r="G41" s="40"/>
      <c r="H41" s="27"/>
      <c r="I41" s="14">
        <f t="shared" si="0"/>
        <v>0.48190000653266907</v>
      </c>
      <c r="J41" s="27"/>
    </row>
    <row r="42" spans="1:10" s="28" customFormat="1" ht="15.75">
      <c r="A42" s="26"/>
      <c r="B42" s="26"/>
      <c r="C42" s="26"/>
      <c r="D42" s="40"/>
      <c r="E42" s="26"/>
      <c r="F42" s="26"/>
      <c r="G42" s="40"/>
      <c r="H42" s="27"/>
      <c r="I42" s="14">
        <f t="shared" si="0"/>
        <v>0.48190000653266907</v>
      </c>
      <c r="J42" s="27"/>
    </row>
    <row r="43" spans="1:10" s="28" customFormat="1" ht="15.75">
      <c r="A43" s="26"/>
      <c r="B43" s="26"/>
      <c r="C43" s="26"/>
      <c r="D43" s="40"/>
      <c r="E43" s="26"/>
      <c r="F43" s="26"/>
      <c r="G43" s="40"/>
      <c r="H43" s="27"/>
      <c r="I43" s="14">
        <f t="shared" si="0"/>
        <v>0.48190000653266907</v>
      </c>
      <c r="J43" s="27"/>
    </row>
    <row r="44" spans="1:10" s="28" customFormat="1" ht="15.75">
      <c r="A44" s="26"/>
      <c r="B44" s="26"/>
      <c r="C44" s="26"/>
      <c r="D44" s="40"/>
      <c r="E44" s="26"/>
      <c r="F44" s="26"/>
      <c r="G44" s="40"/>
      <c r="H44" s="27"/>
      <c r="I44" s="14">
        <f t="shared" si="0"/>
        <v>0.48190000653266907</v>
      </c>
      <c r="J44" s="27"/>
    </row>
    <row r="45" spans="1:10" s="28" customFormat="1" ht="15.75">
      <c r="A45" s="26"/>
      <c r="B45" s="26"/>
      <c r="C45" s="26"/>
      <c r="D45" s="40"/>
      <c r="E45" s="26"/>
      <c r="F45" s="26"/>
      <c r="G45" s="40"/>
      <c r="H45" s="27"/>
      <c r="I45" s="14">
        <f t="shared" si="0"/>
        <v>0.48190000653266907</v>
      </c>
      <c r="J45" s="27"/>
    </row>
    <row r="46" spans="1:10" s="28" customFormat="1" ht="15.75">
      <c r="A46" s="26"/>
      <c r="B46" s="26"/>
      <c r="C46" s="26"/>
      <c r="D46" s="40"/>
      <c r="E46" s="26"/>
      <c r="F46" s="26"/>
      <c r="G46" s="40"/>
      <c r="H46" s="27"/>
      <c r="I46" s="14">
        <f t="shared" si="0"/>
        <v>0.48190000653266907</v>
      </c>
      <c r="J46" s="27"/>
    </row>
    <row r="47" spans="1:10" s="28" customFormat="1" ht="15.75">
      <c r="A47" s="26"/>
      <c r="B47" s="26"/>
      <c r="C47" s="26"/>
      <c r="D47" s="40"/>
      <c r="E47" s="26"/>
      <c r="F47" s="26"/>
      <c r="G47" s="18"/>
      <c r="H47" s="27"/>
      <c r="I47" s="14">
        <f t="shared" si="0"/>
        <v>0.48190000653266907</v>
      </c>
      <c r="J47" s="27"/>
    </row>
    <row r="48" spans="1:10" s="20" customFormat="1" ht="15.75">
      <c r="A48" s="10"/>
      <c r="B48" s="10"/>
      <c r="C48" s="10"/>
      <c r="D48" s="35"/>
      <c r="E48" s="10"/>
      <c r="F48" s="10"/>
      <c r="G48" s="9"/>
      <c r="H48" s="8"/>
      <c r="I48" s="14">
        <f t="shared" si="0"/>
        <v>0.48190000653266907</v>
      </c>
      <c r="J48" s="8"/>
    </row>
    <row r="49" spans="1:10" s="20" customFormat="1" ht="15.75">
      <c r="A49" s="10"/>
      <c r="B49" s="10"/>
      <c r="C49" s="10"/>
      <c r="D49" s="35"/>
      <c r="E49" s="9"/>
      <c r="F49" s="9"/>
      <c r="G49" s="9"/>
      <c r="H49" s="8"/>
      <c r="I49" s="14">
        <f t="shared" si="0"/>
        <v>0.48190000653266907</v>
      </c>
      <c r="J49" s="8"/>
    </row>
    <row r="50" spans="1:10" s="20" customFormat="1" ht="15.75">
      <c r="A50" s="10"/>
      <c r="B50" s="9"/>
      <c r="C50" s="9"/>
      <c r="D50" s="9"/>
      <c r="E50" s="9"/>
      <c r="F50" s="9"/>
      <c r="G50" s="9"/>
      <c r="H50" s="8"/>
      <c r="I50" s="14">
        <f t="shared" si="0"/>
        <v>0.48190000653266907</v>
      </c>
      <c r="J50" s="8"/>
    </row>
    <row r="51" spans="1:10" s="20" customFormat="1" ht="15.75">
      <c r="A51" s="10"/>
      <c r="B51" s="9"/>
      <c r="C51" s="9"/>
      <c r="D51" s="9"/>
      <c r="E51" s="9"/>
      <c r="F51" s="9"/>
      <c r="G51" s="9"/>
      <c r="H51" s="8"/>
      <c r="I51" s="14">
        <f t="shared" si="0"/>
        <v>0.48190000653266907</v>
      </c>
      <c r="J51" s="8"/>
    </row>
    <row r="52" spans="1:10" s="20" customFormat="1" ht="15.75">
      <c r="A52" s="10"/>
      <c r="B52" s="9"/>
      <c r="C52" s="9"/>
      <c r="D52" s="9"/>
      <c r="E52" s="9"/>
      <c r="F52" s="9"/>
      <c r="G52" s="9"/>
      <c r="H52" s="8"/>
      <c r="I52" s="14">
        <f t="shared" si="0"/>
        <v>0.48190000653266907</v>
      </c>
      <c r="J52" s="8"/>
    </row>
    <row r="53" spans="1:10" s="20" customFormat="1" ht="15.75">
      <c r="A53" s="10"/>
      <c r="B53" s="9"/>
      <c r="C53" s="9"/>
      <c r="D53" s="9"/>
      <c r="E53" s="9"/>
      <c r="F53" s="9"/>
      <c r="G53" s="9"/>
      <c r="H53" s="8"/>
      <c r="I53" s="14">
        <f t="shared" si="0"/>
        <v>0.48190000653266907</v>
      </c>
      <c r="J53" s="8"/>
    </row>
    <row r="54" spans="1:10" s="20" customFormat="1" ht="15.75">
      <c r="A54" s="10"/>
      <c r="B54" s="9"/>
      <c r="C54" s="9"/>
      <c r="D54" s="9"/>
      <c r="E54" s="9"/>
      <c r="F54" s="9"/>
      <c r="G54" s="9"/>
      <c r="H54" s="8"/>
      <c r="I54" s="14">
        <f t="shared" si="0"/>
        <v>0.48190000653266907</v>
      </c>
      <c r="J54" s="8"/>
    </row>
    <row r="55" spans="1:10" s="20" customFormat="1" ht="15.75">
      <c r="A55" s="10"/>
      <c r="B55" s="9"/>
      <c r="C55" s="9"/>
      <c r="D55" s="9"/>
      <c r="E55" s="9"/>
      <c r="F55" s="9"/>
      <c r="G55" s="9"/>
      <c r="H55" s="8"/>
      <c r="I55" s="14">
        <f t="shared" si="0"/>
        <v>0.48190000653266907</v>
      </c>
      <c r="J55" s="8"/>
    </row>
    <row r="56" spans="1:10" s="20" customFormat="1" ht="15.75">
      <c r="A56" s="10"/>
      <c r="B56" s="9"/>
      <c r="C56" s="9"/>
      <c r="D56" s="9"/>
      <c r="E56" s="9"/>
      <c r="F56" s="9"/>
      <c r="G56" s="9"/>
      <c r="H56" s="8"/>
      <c r="I56" s="14">
        <f t="shared" si="0"/>
        <v>0.48190000653266907</v>
      </c>
      <c r="J56" s="8"/>
    </row>
    <row r="57" spans="1:10" s="20" customFormat="1" ht="15.75">
      <c r="A57" s="10"/>
      <c r="B57" s="9"/>
      <c r="C57" s="9"/>
      <c r="D57" s="9"/>
      <c r="E57" s="9"/>
      <c r="F57" s="9"/>
      <c r="G57" s="9"/>
      <c r="H57" s="8"/>
      <c r="I57" s="14">
        <f t="shared" si="0"/>
        <v>0.48190000653266907</v>
      </c>
      <c r="J57" s="8"/>
    </row>
    <row r="58" spans="1:10" s="20" customFormat="1" ht="15.75">
      <c r="A58" s="10"/>
      <c r="B58" s="9"/>
      <c r="C58" s="9"/>
      <c r="D58" s="9"/>
      <c r="E58" s="9"/>
      <c r="F58" s="9"/>
      <c r="G58" s="9"/>
      <c r="H58" s="8"/>
      <c r="I58" s="14">
        <f t="shared" si="0"/>
        <v>0.48190000653266907</v>
      </c>
      <c r="J58" s="8"/>
    </row>
    <row r="59" spans="1:10" s="20" customFormat="1" ht="15.75">
      <c r="A59" s="10"/>
      <c r="B59" s="9"/>
      <c r="C59" s="9"/>
      <c r="D59" s="9"/>
      <c r="E59" s="9"/>
      <c r="F59" s="9"/>
      <c r="G59" s="9"/>
      <c r="H59" s="8"/>
      <c r="I59" s="14">
        <f t="shared" si="0"/>
        <v>0.48190000653266907</v>
      </c>
      <c r="J59" s="8"/>
    </row>
    <row r="60" spans="1:10" s="20" customFormat="1" ht="15.75">
      <c r="A60" s="10"/>
      <c r="B60" s="9"/>
      <c r="C60" s="9"/>
      <c r="D60" s="9"/>
      <c r="E60" s="9"/>
      <c r="F60" s="9"/>
      <c r="G60" s="9"/>
      <c r="H60" s="8"/>
      <c r="I60" s="14">
        <f t="shared" si="0"/>
        <v>0.48190000653266907</v>
      </c>
      <c r="J60" s="8"/>
    </row>
    <row r="61" spans="8:10" ht="15.75">
      <c r="H61" s="8"/>
      <c r="I61" s="14">
        <f t="shared" si="0"/>
        <v>0.48190000653266907</v>
      </c>
      <c r="J61" s="8"/>
    </row>
    <row r="62" spans="8:10" ht="15.75">
      <c r="H62" s="8"/>
      <c r="I62" s="14">
        <f t="shared" si="0"/>
        <v>0.48190000653266907</v>
      </c>
      <c r="J62" s="8"/>
    </row>
    <row r="63" spans="8:10" ht="15.75">
      <c r="H63" s="8"/>
      <c r="I63" s="14">
        <f t="shared" si="0"/>
        <v>0.48190000653266907</v>
      </c>
      <c r="J63" s="8"/>
    </row>
    <row r="64" spans="8:10" ht="15.75">
      <c r="H64" s="8"/>
      <c r="I64" s="14">
        <f t="shared" si="0"/>
        <v>0.48190000653266907</v>
      </c>
      <c r="J64" s="8"/>
    </row>
    <row r="65" spans="8:10" ht="15.75">
      <c r="H65" s="8"/>
      <c r="I65" s="14">
        <f t="shared" si="0"/>
        <v>0.48190000653266907</v>
      </c>
      <c r="J65" s="8"/>
    </row>
    <row r="66" spans="8:10" ht="15.75">
      <c r="H66" s="8"/>
      <c r="I66" s="14">
        <f t="shared" si="0"/>
        <v>0.48190000653266907</v>
      </c>
      <c r="J66" s="8"/>
    </row>
    <row r="67" spans="8:10" ht="15.75">
      <c r="H67" s="8"/>
      <c r="I67" s="14">
        <f t="shared" si="0"/>
        <v>0.48190000653266907</v>
      </c>
      <c r="J67" s="8"/>
    </row>
    <row r="68" spans="8:10" ht="15.75">
      <c r="H68" s="8"/>
      <c r="I68" s="14">
        <f t="shared" si="0"/>
        <v>0.48190000653266907</v>
      </c>
      <c r="J68" s="8"/>
    </row>
    <row r="69" spans="8:10" ht="15.75">
      <c r="H69" s="8"/>
      <c r="I69" s="14">
        <f aca="true" t="shared" si="2" ref="I69:I108">WAVAFactor($M$4,F69,$M$3)</f>
        <v>0.48190000653266907</v>
      </c>
      <c r="J69" s="8"/>
    </row>
    <row r="70" spans="8:10" ht="15.75">
      <c r="H70" s="8"/>
      <c r="I70" s="14">
        <f t="shared" si="2"/>
        <v>0.48190000653266907</v>
      </c>
      <c r="J70" s="8"/>
    </row>
    <row r="71" spans="8:10" ht="15.75">
      <c r="H71" s="8"/>
      <c r="I71" s="14">
        <f t="shared" si="2"/>
        <v>0.48190000653266907</v>
      </c>
      <c r="J71" s="8"/>
    </row>
    <row r="72" spans="8:10" ht="15.75">
      <c r="H72" s="8"/>
      <c r="I72" s="14">
        <f t="shared" si="2"/>
        <v>0.48190000653266907</v>
      </c>
      <c r="J72" s="8"/>
    </row>
    <row r="73" spans="8:10" ht="15.75">
      <c r="H73" s="8"/>
      <c r="I73" s="14">
        <f t="shared" si="2"/>
        <v>0.48190000653266907</v>
      </c>
      <c r="J73" s="8"/>
    </row>
    <row r="74" spans="8:10" ht="15.75">
      <c r="H74" s="8"/>
      <c r="I74" s="14">
        <f t="shared" si="2"/>
        <v>0.48190000653266907</v>
      </c>
      <c r="J74" s="8"/>
    </row>
    <row r="75" spans="8:10" ht="15.75">
      <c r="H75" s="8"/>
      <c r="I75" s="14">
        <f t="shared" si="2"/>
        <v>0.48190000653266907</v>
      </c>
      <c r="J75" s="8"/>
    </row>
    <row r="76" spans="8:10" ht="15.75">
      <c r="H76" s="8"/>
      <c r="I76" s="14">
        <f t="shared" si="2"/>
        <v>0.48190000653266907</v>
      </c>
      <c r="J76" s="8"/>
    </row>
    <row r="77" spans="8:10" ht="15.75">
      <c r="H77" s="8"/>
      <c r="I77" s="14">
        <f t="shared" si="2"/>
        <v>0.48190000653266907</v>
      </c>
      <c r="J77" s="8"/>
    </row>
    <row r="78" spans="8:10" ht="15.75">
      <c r="H78" s="8"/>
      <c r="I78" s="14">
        <f t="shared" si="2"/>
        <v>0.48190000653266907</v>
      </c>
      <c r="J78" s="8"/>
    </row>
    <row r="79" spans="8:10" ht="15.75">
      <c r="H79" s="8"/>
      <c r="I79" s="14">
        <f t="shared" si="2"/>
        <v>0.48190000653266907</v>
      </c>
      <c r="J79" s="8"/>
    </row>
    <row r="80" spans="8:10" ht="15.75">
      <c r="H80" s="8"/>
      <c r="I80" s="14">
        <f t="shared" si="2"/>
        <v>0.48190000653266907</v>
      </c>
      <c r="J80" s="8"/>
    </row>
    <row r="81" spans="8:10" ht="15.75">
      <c r="H81" s="8"/>
      <c r="I81" s="14">
        <f t="shared" si="2"/>
        <v>0.48190000653266907</v>
      </c>
      <c r="J81" s="8"/>
    </row>
    <row r="82" spans="8:10" ht="15.75">
      <c r="H82" s="8"/>
      <c r="I82" s="14">
        <f t="shared" si="2"/>
        <v>0.48190000653266907</v>
      </c>
      <c r="J82" s="8"/>
    </row>
    <row r="83" spans="8:10" ht="15.75">
      <c r="H83" s="8"/>
      <c r="I83" s="14">
        <f t="shared" si="2"/>
        <v>0.48190000653266907</v>
      </c>
      <c r="J83" s="8"/>
    </row>
    <row r="84" spans="8:10" ht="15.75">
      <c r="H84" s="8"/>
      <c r="I84" s="14">
        <f t="shared" si="2"/>
        <v>0.48190000653266907</v>
      </c>
      <c r="J84" s="8"/>
    </row>
    <row r="85" spans="8:10" ht="15.75">
      <c r="H85" s="8"/>
      <c r="I85" s="14">
        <f t="shared" si="2"/>
        <v>0.48190000653266907</v>
      </c>
      <c r="J85" s="8"/>
    </row>
    <row r="86" spans="8:10" ht="15.75">
      <c r="H86" s="8"/>
      <c r="I86" s="14">
        <f t="shared" si="2"/>
        <v>0.48190000653266907</v>
      </c>
      <c r="J86" s="8"/>
    </row>
    <row r="87" spans="8:10" ht="15.75">
      <c r="H87" s="8"/>
      <c r="I87" s="14">
        <f t="shared" si="2"/>
        <v>0.48190000653266907</v>
      </c>
      <c r="J87" s="8"/>
    </row>
    <row r="88" spans="8:10" ht="15.75">
      <c r="H88" s="8"/>
      <c r="I88" s="14">
        <f t="shared" si="2"/>
        <v>0.48190000653266907</v>
      </c>
      <c r="J88" s="8"/>
    </row>
    <row r="89" spans="8:10" ht="15.75">
      <c r="H89" s="8"/>
      <c r="I89" s="14">
        <f t="shared" si="2"/>
        <v>0.48190000653266907</v>
      </c>
      <c r="J89" s="8"/>
    </row>
    <row r="90" spans="8:10" ht="15.75">
      <c r="H90" s="8"/>
      <c r="I90" s="14">
        <f t="shared" si="2"/>
        <v>0.48190000653266907</v>
      </c>
      <c r="J90" s="8"/>
    </row>
    <row r="91" spans="8:10" ht="15.75">
      <c r="H91" s="8"/>
      <c r="I91" s="14">
        <f t="shared" si="2"/>
        <v>0.48190000653266907</v>
      </c>
      <c r="J91" s="8"/>
    </row>
    <row r="92" spans="8:10" ht="15.75">
      <c r="H92" s="8"/>
      <c r="I92" s="14">
        <f t="shared" si="2"/>
        <v>0.48190000653266907</v>
      </c>
      <c r="J92" s="8"/>
    </row>
    <row r="93" spans="8:10" ht="15.75">
      <c r="H93" s="8"/>
      <c r="I93" s="14">
        <f t="shared" si="2"/>
        <v>0.48190000653266907</v>
      </c>
      <c r="J93" s="22"/>
    </row>
    <row r="94" spans="8:10" ht="15.75">
      <c r="H94" s="8"/>
      <c r="I94" s="14">
        <f t="shared" si="2"/>
        <v>0.48190000653266907</v>
      </c>
      <c r="J94" s="22"/>
    </row>
    <row r="95" spans="8:10" ht="15.75">
      <c r="H95" s="8"/>
      <c r="I95" s="14">
        <f t="shared" si="2"/>
        <v>0.48190000653266907</v>
      </c>
      <c r="J95" s="22"/>
    </row>
    <row r="96" spans="8:10" ht="15.75">
      <c r="H96" s="8"/>
      <c r="I96" s="14">
        <f t="shared" si="2"/>
        <v>0.48190000653266907</v>
      </c>
      <c r="J96" s="8"/>
    </row>
    <row r="97" spans="8:10" ht="15.75">
      <c r="H97" s="8"/>
      <c r="I97" s="14">
        <f t="shared" si="2"/>
        <v>0.48190000653266907</v>
      </c>
      <c r="J97" s="8"/>
    </row>
    <row r="98" spans="8:10" ht="15.75">
      <c r="H98" s="8"/>
      <c r="I98" s="14">
        <f t="shared" si="2"/>
        <v>0.48190000653266907</v>
      </c>
      <c r="J98" s="8"/>
    </row>
    <row r="99" spans="8:9" ht="15.75">
      <c r="H99" s="8"/>
      <c r="I99" s="14">
        <f t="shared" si="2"/>
        <v>0.48190000653266907</v>
      </c>
    </row>
    <row r="100" spans="8:9" ht="15.75">
      <c r="H100" s="8"/>
      <c r="I100" s="14">
        <f t="shared" si="2"/>
        <v>0.48190000653266907</v>
      </c>
    </row>
    <row r="101" spans="8:9" ht="15.75">
      <c r="H101" s="8"/>
      <c r="I101" s="14">
        <f t="shared" si="2"/>
        <v>0.48190000653266907</v>
      </c>
    </row>
    <row r="102" spans="8:9" ht="15.75">
      <c r="H102" s="8"/>
      <c r="I102" s="14">
        <f t="shared" si="2"/>
        <v>0.48190000653266907</v>
      </c>
    </row>
    <row r="103" spans="8:9" ht="15.75">
      <c r="H103" s="8"/>
      <c r="I103" s="14">
        <f t="shared" si="2"/>
        <v>0.48190000653266907</v>
      </c>
    </row>
    <row r="104" spans="8:9" ht="15.75">
      <c r="H104" s="8"/>
      <c r="I104" s="14">
        <f t="shared" si="2"/>
        <v>0.48190000653266907</v>
      </c>
    </row>
    <row r="105" spans="8:9" ht="15.75">
      <c r="H105" s="8"/>
      <c r="I105" s="14">
        <f t="shared" si="2"/>
        <v>0.48190000653266907</v>
      </c>
    </row>
    <row r="106" spans="8:9" ht="15.75">
      <c r="H106" s="8"/>
      <c r="I106" s="14">
        <f t="shared" si="2"/>
        <v>0.48190000653266907</v>
      </c>
    </row>
    <row r="107" spans="8:9" ht="15.75">
      <c r="H107" s="8"/>
      <c r="I107" s="14">
        <f t="shared" si="2"/>
        <v>0.48190000653266907</v>
      </c>
    </row>
    <row r="108" spans="8:9" ht="15.75">
      <c r="H108" s="8"/>
      <c r="I108" s="14">
        <f t="shared" si="2"/>
        <v>0.48190000653266907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208</v>
      </c>
      <c r="K1" s="6"/>
      <c r="L1" t="s">
        <v>160</v>
      </c>
    </row>
    <row r="2" spans="1:11" ht="18">
      <c r="A2" s="15" t="s">
        <v>196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183</v>
      </c>
      <c r="V4" s="39"/>
      <c r="X4" s="39"/>
    </row>
    <row r="5" spans="1:24" s="28" customFormat="1" ht="15.75">
      <c r="A5" s="31" t="s">
        <v>277</v>
      </c>
      <c r="B5" s="31" t="s">
        <v>335</v>
      </c>
      <c r="C5" s="31"/>
      <c r="D5" s="37" t="s">
        <v>230</v>
      </c>
      <c r="E5" s="31" t="s">
        <v>231</v>
      </c>
      <c r="F5" s="31" t="s">
        <v>232</v>
      </c>
      <c r="G5" s="37" t="s">
        <v>216</v>
      </c>
      <c r="H5" s="48">
        <v>0.0017814814814814813</v>
      </c>
      <c r="I5" s="33">
        <f>WAVAFactor($M$4,F5,$M$3)</f>
        <v>1</v>
      </c>
      <c r="J5" s="44">
        <v>0.0017814814814814813</v>
      </c>
      <c r="K5" s="27"/>
      <c r="V5" s="39"/>
      <c r="X5" s="39"/>
    </row>
    <row r="6" spans="1:24" s="28" customFormat="1" ht="15.75">
      <c r="A6" s="11" t="s">
        <v>278</v>
      </c>
      <c r="B6" s="11" t="s">
        <v>335</v>
      </c>
      <c r="C6" s="11"/>
      <c r="D6" s="25" t="s">
        <v>227</v>
      </c>
      <c r="E6" s="11" t="s">
        <v>228</v>
      </c>
      <c r="F6" s="11" t="s">
        <v>229</v>
      </c>
      <c r="G6" s="25"/>
      <c r="H6" s="21">
        <v>0.0018907407407407406</v>
      </c>
      <c r="I6" s="14">
        <f>WAVAFactor($M$4,F6,$M$3)</f>
        <v>0.9814000129699707</v>
      </c>
      <c r="J6" s="16">
        <v>0.001855572987485815</v>
      </c>
      <c r="K6" s="27"/>
      <c r="V6" s="27"/>
      <c r="X6" s="27"/>
    </row>
    <row r="7" spans="1:24" s="28" customFormat="1" ht="15.75">
      <c r="A7" s="11" t="s">
        <v>279</v>
      </c>
      <c r="B7" s="11" t="s">
        <v>335</v>
      </c>
      <c r="C7" s="11"/>
      <c r="D7" s="25" t="s">
        <v>224</v>
      </c>
      <c r="E7" s="11" t="s">
        <v>225</v>
      </c>
      <c r="F7" s="11" t="s">
        <v>226</v>
      </c>
      <c r="G7" s="25" t="s">
        <v>216</v>
      </c>
      <c r="H7" s="21">
        <v>0.001990740740740741</v>
      </c>
      <c r="I7" s="14">
        <f>WAVAFactor($M$4,F7,$M$3)</f>
        <v>0.9553999900817871</v>
      </c>
      <c r="J7" s="16">
        <v>0.0019019536839591134</v>
      </c>
      <c r="K7" s="27"/>
      <c r="V7" s="39"/>
      <c r="X7" s="39"/>
    </row>
    <row r="8" spans="1:24" s="28" customFormat="1" ht="15.75">
      <c r="A8" s="26"/>
      <c r="B8" s="18"/>
      <c r="C8" s="18"/>
      <c r="D8" s="40"/>
      <c r="E8" s="26"/>
      <c r="F8" s="26"/>
      <c r="G8" s="40"/>
      <c r="H8" s="39"/>
      <c r="I8" s="33">
        <f aca="true" t="shared" si="0" ref="I8:I51">WAVAFactor($M$4,F8,$M$3)</f>
        <v>0.5989000201225281</v>
      </c>
      <c r="J8" s="41"/>
      <c r="K8" s="27"/>
      <c r="V8" s="39"/>
      <c r="X8" s="39"/>
    </row>
    <row r="9" spans="1:24" s="28" customFormat="1" ht="15.75">
      <c r="A9" s="26"/>
      <c r="B9" s="18"/>
      <c r="C9" s="18"/>
      <c r="D9" s="40"/>
      <c r="E9" s="26"/>
      <c r="F9" s="26"/>
      <c r="G9" s="40"/>
      <c r="H9" s="39"/>
      <c r="I9" s="14">
        <f t="shared" si="0"/>
        <v>0.5989000201225281</v>
      </c>
      <c r="J9" s="41"/>
      <c r="K9" s="27"/>
      <c r="V9" s="39"/>
      <c r="X9" s="39"/>
    </row>
    <row r="10" spans="1:24" s="28" customFormat="1" ht="15.75">
      <c r="A10" s="26"/>
      <c r="B10" s="18"/>
      <c r="C10" s="18"/>
      <c r="D10" s="40"/>
      <c r="E10" s="26"/>
      <c r="F10" s="26"/>
      <c r="G10" s="40"/>
      <c r="H10" s="39"/>
      <c r="I10" s="14">
        <f t="shared" si="0"/>
        <v>0.5989000201225281</v>
      </c>
      <c r="J10" s="41"/>
      <c r="K10" s="27"/>
      <c r="V10" s="39"/>
      <c r="X10" s="39"/>
    </row>
    <row r="11" spans="1:24" s="28" customFormat="1" ht="15.75">
      <c r="A11" s="26"/>
      <c r="B11" s="18"/>
      <c r="C11" s="18"/>
      <c r="D11" s="40"/>
      <c r="E11" s="26"/>
      <c r="F11" s="26"/>
      <c r="G11" s="40"/>
      <c r="H11" s="39"/>
      <c r="I11" s="14">
        <f t="shared" si="0"/>
        <v>0.5989000201225281</v>
      </c>
      <c r="J11" s="41"/>
      <c r="K11" s="27"/>
      <c r="V11" s="39"/>
      <c r="X11" s="39"/>
    </row>
    <row r="12" spans="1:24" s="28" customFormat="1" ht="15.75">
      <c r="A12" s="26"/>
      <c r="B12" s="18"/>
      <c r="C12" s="18"/>
      <c r="D12" s="40"/>
      <c r="E12" s="26"/>
      <c r="F12" s="26"/>
      <c r="G12" s="40"/>
      <c r="H12" s="39"/>
      <c r="I12" s="14">
        <f t="shared" si="0"/>
        <v>0.5989000201225281</v>
      </c>
      <c r="J12" s="41"/>
      <c r="K12" s="27"/>
      <c r="V12" s="39"/>
      <c r="X12" s="39"/>
    </row>
    <row r="13" spans="1:21" s="28" customFormat="1" ht="15.75">
      <c r="A13" s="26"/>
      <c r="B13" s="18"/>
      <c r="C13" s="18"/>
      <c r="D13" s="40"/>
      <c r="E13" s="26"/>
      <c r="F13" s="26"/>
      <c r="G13" s="40"/>
      <c r="H13" s="39"/>
      <c r="I13" s="14">
        <f t="shared" si="0"/>
        <v>0.5989000201225281</v>
      </c>
      <c r="J13" s="41"/>
      <c r="K13" s="18"/>
      <c r="S13" s="39"/>
      <c r="U13" s="39"/>
    </row>
    <row r="14" spans="1:21" s="28" customFormat="1" ht="15.75">
      <c r="A14" s="26"/>
      <c r="B14" s="18"/>
      <c r="C14" s="18"/>
      <c r="D14" s="40"/>
      <c r="E14" s="26"/>
      <c r="F14" s="26"/>
      <c r="G14" s="40"/>
      <c r="H14" s="39"/>
      <c r="I14" s="14">
        <f t="shared" si="0"/>
        <v>0.5989000201225281</v>
      </c>
      <c r="J14" s="41"/>
      <c r="K14" s="19"/>
      <c r="S14" s="39"/>
      <c r="U14" s="39"/>
    </row>
    <row r="15" spans="1:21" s="28" customFormat="1" ht="15.75">
      <c r="A15" s="26"/>
      <c r="B15" s="18"/>
      <c r="C15" s="18"/>
      <c r="D15" s="40"/>
      <c r="E15" s="26"/>
      <c r="F15" s="26"/>
      <c r="G15" s="40"/>
      <c r="H15" s="39"/>
      <c r="I15" s="14">
        <f t="shared" si="0"/>
        <v>0.5989000201225281</v>
      </c>
      <c r="J15" s="41"/>
      <c r="S15" s="39"/>
      <c r="U15" s="39"/>
    </row>
    <row r="16" spans="1:20" s="28" customFormat="1" ht="15.75">
      <c r="A16" s="26"/>
      <c r="B16" s="18"/>
      <c r="C16" s="18"/>
      <c r="D16" s="40"/>
      <c r="E16" s="26"/>
      <c r="F16" s="26"/>
      <c r="G16" s="40"/>
      <c r="H16" s="39"/>
      <c r="I16" s="14">
        <f t="shared" si="0"/>
        <v>0.5989000201225281</v>
      </c>
      <c r="J16" s="41"/>
      <c r="R16" s="39"/>
      <c r="T16" s="39"/>
    </row>
    <row r="17" spans="1:20" s="28" customFormat="1" ht="15.75">
      <c r="A17" s="26"/>
      <c r="B17" s="18"/>
      <c r="C17" s="18"/>
      <c r="D17" s="40"/>
      <c r="E17" s="26"/>
      <c r="F17" s="26"/>
      <c r="G17" s="40"/>
      <c r="H17" s="39"/>
      <c r="I17" s="14">
        <f t="shared" si="0"/>
        <v>0.5989000201225281</v>
      </c>
      <c r="J17" s="41"/>
      <c r="R17" s="39"/>
      <c r="T17" s="39"/>
    </row>
    <row r="18" spans="1:20" s="28" customFormat="1" ht="15.75">
      <c r="A18" s="26"/>
      <c r="B18" s="18"/>
      <c r="C18" s="18"/>
      <c r="D18" s="40"/>
      <c r="E18" s="26"/>
      <c r="F18" s="26"/>
      <c r="G18" s="40"/>
      <c r="H18" s="39"/>
      <c r="I18" s="14">
        <f t="shared" si="0"/>
        <v>0.5989000201225281</v>
      </c>
      <c r="J18" s="41"/>
      <c r="R18" s="39"/>
      <c r="T18" s="39"/>
    </row>
    <row r="19" spans="1:20" s="28" customFormat="1" ht="15.75">
      <c r="A19" s="26"/>
      <c r="B19" s="18"/>
      <c r="C19" s="18"/>
      <c r="D19" s="40"/>
      <c r="E19" s="26"/>
      <c r="F19" s="26"/>
      <c r="G19" s="40"/>
      <c r="H19" s="39"/>
      <c r="I19" s="14">
        <f t="shared" si="0"/>
        <v>0.5989000201225281</v>
      </c>
      <c r="J19" s="41"/>
      <c r="R19" s="39"/>
      <c r="T19" s="39"/>
    </row>
    <row r="20" spans="1:20" s="28" customFormat="1" ht="15.75">
      <c r="A20" s="26"/>
      <c r="B20" s="18"/>
      <c r="C20" s="18"/>
      <c r="D20" s="40"/>
      <c r="E20" s="26"/>
      <c r="F20" s="26"/>
      <c r="G20" s="40"/>
      <c r="H20" s="39"/>
      <c r="I20" s="14">
        <f t="shared" si="0"/>
        <v>0.5989000201225281</v>
      </c>
      <c r="J20" s="41"/>
      <c r="R20" s="39"/>
      <c r="T20" s="39"/>
    </row>
    <row r="21" spans="1:20" s="28" customFormat="1" ht="15.75">
      <c r="A21" s="26"/>
      <c r="B21" s="18"/>
      <c r="C21" s="18"/>
      <c r="D21" s="40"/>
      <c r="E21" s="26"/>
      <c r="F21" s="26"/>
      <c r="G21" s="40"/>
      <c r="H21" s="39"/>
      <c r="I21" s="14">
        <f t="shared" si="0"/>
        <v>0.5989000201225281</v>
      </c>
      <c r="J21" s="41"/>
      <c r="R21" s="39"/>
      <c r="T21" s="39"/>
    </row>
    <row r="22" spans="1:20" s="28" customFormat="1" ht="15.75">
      <c r="A22" s="26"/>
      <c r="B22" s="18"/>
      <c r="C22" s="18"/>
      <c r="D22" s="40"/>
      <c r="E22" s="26"/>
      <c r="F22" s="26"/>
      <c r="G22" s="40"/>
      <c r="H22" s="39"/>
      <c r="I22" s="14">
        <f t="shared" si="0"/>
        <v>0.5989000201225281</v>
      </c>
      <c r="J22" s="41"/>
      <c r="R22" s="39"/>
      <c r="T22" s="39"/>
    </row>
    <row r="23" spans="1:20" s="28" customFormat="1" ht="15.75">
      <c r="A23" s="26"/>
      <c r="B23" s="18"/>
      <c r="C23" s="18"/>
      <c r="D23" s="40"/>
      <c r="E23" s="26"/>
      <c r="F23" s="26"/>
      <c r="G23" s="40"/>
      <c r="H23" s="39"/>
      <c r="I23" s="14">
        <f t="shared" si="0"/>
        <v>0.5989000201225281</v>
      </c>
      <c r="J23" s="41"/>
      <c r="R23" s="39"/>
      <c r="T23" s="39"/>
    </row>
    <row r="24" spans="1:14" s="28" customFormat="1" ht="15.75">
      <c r="A24" s="26"/>
      <c r="B24" s="18"/>
      <c r="C24" s="18"/>
      <c r="D24" s="40"/>
      <c r="E24" s="26"/>
      <c r="F24" s="26"/>
      <c r="G24" s="40"/>
      <c r="H24" s="39"/>
      <c r="I24" s="14">
        <f t="shared" si="0"/>
        <v>0.5989000201225281</v>
      </c>
      <c r="J24" s="41"/>
      <c r="L24" s="39"/>
      <c r="N24" s="39"/>
    </row>
    <row r="25" spans="1:14" s="28" customFormat="1" ht="15.75">
      <c r="A25" s="26"/>
      <c r="B25" s="18"/>
      <c r="C25" s="18"/>
      <c r="D25" s="40"/>
      <c r="E25" s="26"/>
      <c r="F25" s="26"/>
      <c r="G25" s="40"/>
      <c r="H25" s="39"/>
      <c r="I25" s="14">
        <f t="shared" si="0"/>
        <v>0.5989000201225281</v>
      </c>
      <c r="J25" s="41"/>
      <c r="L25" s="39"/>
      <c r="N25" s="39"/>
    </row>
    <row r="26" spans="1:10" s="28" customFormat="1" ht="15.75">
      <c r="A26" s="26"/>
      <c r="B26" s="18"/>
      <c r="C26" s="18"/>
      <c r="D26" s="40"/>
      <c r="E26" s="26"/>
      <c r="F26" s="26"/>
      <c r="G26" s="40"/>
      <c r="H26" s="39"/>
      <c r="I26" s="14">
        <f t="shared" si="0"/>
        <v>0.5989000201225281</v>
      </c>
      <c r="J26" s="41"/>
    </row>
    <row r="27" spans="1:10" s="28" customFormat="1" ht="15.75">
      <c r="A27" s="26"/>
      <c r="B27" s="18"/>
      <c r="C27" s="18"/>
      <c r="D27" s="40"/>
      <c r="E27" s="26"/>
      <c r="F27" s="26"/>
      <c r="G27" s="40"/>
      <c r="H27" s="39"/>
      <c r="I27" s="14">
        <f t="shared" si="0"/>
        <v>0.5989000201225281</v>
      </c>
      <c r="J27" s="41"/>
    </row>
    <row r="28" spans="1:10" s="28" customFormat="1" ht="15.75">
      <c r="A28" s="26"/>
      <c r="B28" s="18"/>
      <c r="C28" s="18"/>
      <c r="D28" s="40"/>
      <c r="E28" s="26"/>
      <c r="F28" s="26"/>
      <c r="G28" s="40"/>
      <c r="H28" s="39"/>
      <c r="I28" s="14">
        <f t="shared" si="0"/>
        <v>0.5989000201225281</v>
      </c>
      <c r="J28" s="41"/>
    </row>
    <row r="29" spans="1:10" s="28" customFormat="1" ht="15.75">
      <c r="A29" s="26"/>
      <c r="B29" s="18"/>
      <c r="C29" s="18"/>
      <c r="D29" s="40"/>
      <c r="E29" s="26"/>
      <c r="F29" s="26"/>
      <c r="G29" s="40"/>
      <c r="H29" s="39"/>
      <c r="I29" s="14">
        <f t="shared" si="0"/>
        <v>0.5989000201225281</v>
      </c>
      <c r="J29" s="41"/>
    </row>
    <row r="30" spans="1:10" s="28" customFormat="1" ht="15.75">
      <c r="A30" s="26"/>
      <c r="B30" s="18"/>
      <c r="C30" s="18"/>
      <c r="D30" s="40"/>
      <c r="E30" s="26"/>
      <c r="F30" s="26"/>
      <c r="G30" s="40"/>
      <c r="H30" s="39"/>
      <c r="I30" s="14">
        <f t="shared" si="0"/>
        <v>0.5989000201225281</v>
      </c>
      <c r="J30" s="41"/>
    </row>
    <row r="31" spans="1:10" s="28" customFormat="1" ht="15.75">
      <c r="A31" s="26"/>
      <c r="B31" s="18"/>
      <c r="C31" s="18"/>
      <c r="D31" s="40"/>
      <c r="E31" s="26"/>
      <c r="F31" s="26"/>
      <c r="G31" s="40"/>
      <c r="H31" s="39"/>
      <c r="I31" s="14">
        <f t="shared" si="0"/>
        <v>0.5989000201225281</v>
      </c>
      <c r="J31" s="41"/>
    </row>
    <row r="32" spans="1:10" s="28" customFormat="1" ht="15.75">
      <c r="A32" s="26"/>
      <c r="B32" s="18"/>
      <c r="C32" s="18"/>
      <c r="D32" s="40"/>
      <c r="E32" s="26"/>
      <c r="F32" s="26"/>
      <c r="G32" s="40"/>
      <c r="H32" s="39"/>
      <c r="I32" s="14">
        <f t="shared" si="0"/>
        <v>0.5989000201225281</v>
      </c>
      <c r="J32" s="41"/>
    </row>
    <row r="33" spans="1:10" s="28" customFormat="1" ht="15.75">
      <c r="A33" s="26"/>
      <c r="B33" s="18"/>
      <c r="C33" s="18"/>
      <c r="D33" s="40"/>
      <c r="E33" s="26"/>
      <c r="F33" s="26"/>
      <c r="G33" s="40"/>
      <c r="H33" s="39"/>
      <c r="I33" s="14">
        <f t="shared" si="0"/>
        <v>0.5989000201225281</v>
      </c>
      <c r="J33" s="41"/>
    </row>
    <row r="34" spans="1:10" s="28" customFormat="1" ht="15.75">
      <c r="A34" s="26"/>
      <c r="B34" s="18"/>
      <c r="C34" s="18"/>
      <c r="D34" s="40"/>
      <c r="E34" s="26"/>
      <c r="F34" s="26"/>
      <c r="G34" s="40"/>
      <c r="H34" s="39"/>
      <c r="I34" s="14">
        <f t="shared" si="0"/>
        <v>0.5989000201225281</v>
      </c>
      <c r="J34" s="41"/>
    </row>
    <row r="35" spans="1:10" s="28" customFormat="1" ht="15.75">
      <c r="A35" s="26"/>
      <c r="B35" s="18"/>
      <c r="C35" s="18"/>
      <c r="D35" s="40"/>
      <c r="E35" s="26"/>
      <c r="F35" s="26"/>
      <c r="G35" s="40"/>
      <c r="H35" s="39"/>
      <c r="I35" s="14">
        <f t="shared" si="0"/>
        <v>0.5989000201225281</v>
      </c>
      <c r="J35" s="41"/>
    </row>
    <row r="36" spans="1:10" s="28" customFormat="1" ht="15.75">
      <c r="A36" s="26"/>
      <c r="B36" s="18"/>
      <c r="C36" s="18"/>
      <c r="D36" s="40"/>
      <c r="E36" s="26"/>
      <c r="F36" s="26"/>
      <c r="G36" s="40"/>
      <c r="H36" s="39"/>
      <c r="I36" s="14">
        <f t="shared" si="0"/>
        <v>0.5989000201225281</v>
      </c>
      <c r="J36" s="41"/>
    </row>
    <row r="37" spans="1:10" s="28" customFormat="1" ht="15.75">
      <c r="A37" s="26"/>
      <c r="B37" s="18"/>
      <c r="C37" s="18"/>
      <c r="D37" s="40"/>
      <c r="E37" s="26"/>
      <c r="F37" s="26"/>
      <c r="G37" s="40"/>
      <c r="H37" s="39"/>
      <c r="I37" s="14">
        <f t="shared" si="0"/>
        <v>0.5989000201225281</v>
      </c>
      <c r="J37" s="41"/>
    </row>
    <row r="38" spans="1:10" s="28" customFormat="1" ht="15.75">
      <c r="A38" s="26"/>
      <c r="B38" s="18"/>
      <c r="C38" s="18"/>
      <c r="D38" s="40"/>
      <c r="E38" s="26"/>
      <c r="F38" s="26"/>
      <c r="G38" s="40"/>
      <c r="H38" s="39"/>
      <c r="I38" s="14">
        <f t="shared" si="0"/>
        <v>0.5989000201225281</v>
      </c>
      <c r="J38" s="41"/>
    </row>
    <row r="39" spans="1:10" s="28" customFormat="1" ht="15.75">
      <c r="A39" s="26"/>
      <c r="B39" s="18"/>
      <c r="C39" s="18"/>
      <c r="D39" s="40"/>
      <c r="E39" s="26"/>
      <c r="F39" s="26"/>
      <c r="G39" s="40"/>
      <c r="H39" s="39"/>
      <c r="I39" s="14">
        <f t="shared" si="0"/>
        <v>0.5989000201225281</v>
      </c>
      <c r="J39" s="41"/>
    </row>
    <row r="40" spans="1:10" s="28" customFormat="1" ht="15.75">
      <c r="A40" s="26"/>
      <c r="B40" s="18"/>
      <c r="C40" s="18"/>
      <c r="D40" s="40"/>
      <c r="E40" s="26"/>
      <c r="F40" s="26"/>
      <c r="G40" s="40"/>
      <c r="H40" s="39"/>
      <c r="I40" s="14">
        <f t="shared" si="0"/>
        <v>0.5989000201225281</v>
      </c>
      <c r="J40" s="41"/>
    </row>
    <row r="41" spans="1:10" s="7" customFormat="1" ht="15.75">
      <c r="A41" s="26"/>
      <c r="B41" s="18"/>
      <c r="C41" s="18"/>
      <c r="D41" s="40"/>
      <c r="E41" s="26"/>
      <c r="F41" s="26"/>
      <c r="G41" s="40"/>
      <c r="H41" s="39"/>
      <c r="I41" s="14">
        <f t="shared" si="0"/>
        <v>0.5989000201225281</v>
      </c>
      <c r="J41" s="41"/>
    </row>
    <row r="42" spans="1:10" s="7" customFormat="1" ht="15.75">
      <c r="A42" s="26"/>
      <c r="B42" s="18"/>
      <c r="C42" s="18"/>
      <c r="D42" s="40"/>
      <c r="E42" s="26"/>
      <c r="F42" s="26"/>
      <c r="G42" s="40"/>
      <c r="H42" s="39"/>
      <c r="I42" s="14">
        <f t="shared" si="0"/>
        <v>0.5989000201225281</v>
      </c>
      <c r="J42" s="41"/>
    </row>
    <row r="43" spans="1:10" s="7" customFormat="1" ht="15.75">
      <c r="A43" s="26"/>
      <c r="B43" s="18"/>
      <c r="C43" s="18"/>
      <c r="D43" s="40"/>
      <c r="E43" s="26"/>
      <c r="F43" s="26"/>
      <c r="G43" s="40"/>
      <c r="H43" s="39"/>
      <c r="I43" s="14">
        <f t="shared" si="0"/>
        <v>0.5989000201225281</v>
      </c>
      <c r="J43" s="41"/>
    </row>
    <row r="44" spans="1:10" s="7" customFormat="1" ht="15.75">
      <c r="A44" s="26"/>
      <c r="B44" s="18"/>
      <c r="C44" s="18"/>
      <c r="D44" s="40"/>
      <c r="E44" s="26"/>
      <c r="F44" s="26"/>
      <c r="G44" s="40"/>
      <c r="H44" s="39"/>
      <c r="I44" s="14">
        <f t="shared" si="0"/>
        <v>0.5989000201225281</v>
      </c>
      <c r="J44" s="41"/>
    </row>
    <row r="45" spans="1:10" s="7" customFormat="1" ht="15.75">
      <c r="A45" s="26"/>
      <c r="B45" s="18"/>
      <c r="C45" s="18"/>
      <c r="D45" s="40"/>
      <c r="E45" s="26"/>
      <c r="F45" s="26"/>
      <c r="G45" s="40"/>
      <c r="H45" s="39"/>
      <c r="I45" s="14">
        <f t="shared" si="0"/>
        <v>0.5989000201225281</v>
      </c>
      <c r="J45" s="41"/>
    </row>
    <row r="46" spans="1:10" s="7" customFormat="1" ht="15.75">
      <c r="A46" s="26"/>
      <c r="B46" s="18"/>
      <c r="C46" s="18"/>
      <c r="D46" s="40"/>
      <c r="E46" s="26"/>
      <c r="F46" s="26"/>
      <c r="G46" s="40"/>
      <c r="H46" s="39"/>
      <c r="I46" s="14">
        <f t="shared" si="0"/>
        <v>0.5989000201225281</v>
      </c>
      <c r="J46" s="41"/>
    </row>
    <row r="47" spans="1:10" s="7" customFormat="1" ht="15.75">
      <c r="A47" s="26"/>
      <c r="B47" s="18"/>
      <c r="C47" s="18"/>
      <c r="D47" s="40"/>
      <c r="E47" s="26"/>
      <c r="F47" s="26"/>
      <c r="G47" s="40"/>
      <c r="H47" s="39"/>
      <c r="I47" s="14">
        <f t="shared" si="0"/>
        <v>0.5989000201225281</v>
      </c>
      <c r="J47" s="41"/>
    </row>
    <row r="48" spans="1:10" s="7" customFormat="1" ht="15.75">
      <c r="A48" s="26"/>
      <c r="B48" s="18"/>
      <c r="C48" s="18"/>
      <c r="D48" s="40"/>
      <c r="E48" s="26"/>
      <c r="F48" s="26"/>
      <c r="G48" s="40"/>
      <c r="H48" s="39"/>
      <c r="I48" s="14">
        <f t="shared" si="0"/>
        <v>0.5989000201225281</v>
      </c>
      <c r="J48" s="41"/>
    </row>
    <row r="49" spans="1:10" s="7" customFormat="1" ht="15.75">
      <c r="A49" s="26"/>
      <c r="B49" s="18"/>
      <c r="C49" s="18"/>
      <c r="D49" s="40"/>
      <c r="E49" s="26"/>
      <c r="F49" s="26"/>
      <c r="G49" s="18"/>
      <c r="H49" s="39"/>
      <c r="I49" s="14">
        <f t="shared" si="0"/>
        <v>0.5989000201225281</v>
      </c>
      <c r="J49" s="41"/>
    </row>
    <row r="50" spans="1:10" s="7" customFormat="1" ht="15.75">
      <c r="A50" s="26"/>
      <c r="B50" s="18"/>
      <c r="C50" s="18"/>
      <c r="D50" s="40"/>
      <c r="E50" s="26"/>
      <c r="F50" s="26"/>
      <c r="G50" s="18"/>
      <c r="H50" s="39"/>
      <c r="I50" s="14">
        <f t="shared" si="0"/>
        <v>0.5989000201225281</v>
      </c>
      <c r="J50" s="41"/>
    </row>
    <row r="51" spans="1:10" s="7" customFormat="1" ht="15.75">
      <c r="A51" s="26"/>
      <c r="B51" s="18"/>
      <c r="C51" s="18"/>
      <c r="D51" s="40"/>
      <c r="E51" s="26"/>
      <c r="F51" s="26"/>
      <c r="G51" s="18"/>
      <c r="H51" s="39"/>
      <c r="I51" s="14">
        <f t="shared" si="0"/>
        <v>0.5989000201225281</v>
      </c>
      <c r="J51" s="41"/>
    </row>
    <row r="52" spans="1:10" s="7" customFormat="1" ht="15.75">
      <c r="A52" s="26"/>
      <c r="B52" s="18"/>
      <c r="C52" s="18"/>
      <c r="D52" s="40"/>
      <c r="E52" s="26"/>
      <c r="F52" s="26"/>
      <c r="G52" s="18"/>
      <c r="H52" s="39"/>
      <c r="I52" s="14">
        <f aca="true" t="shared" si="1" ref="I52:I75">WAVAFactor($M$4,F52,$M$3)</f>
        <v>0.5989000201225281</v>
      </c>
      <c r="J52" s="41"/>
    </row>
    <row r="53" spans="1:10" s="7" customFormat="1" ht="15.75">
      <c r="A53" s="26"/>
      <c r="B53" s="18"/>
      <c r="C53" s="18"/>
      <c r="D53" s="40"/>
      <c r="E53" s="26"/>
      <c r="F53" s="26"/>
      <c r="G53" s="18"/>
      <c r="H53" s="39"/>
      <c r="I53" s="14">
        <f t="shared" si="1"/>
        <v>0.5989000201225281</v>
      </c>
      <c r="J53" s="41"/>
    </row>
    <row r="54" spans="1:10" s="7" customFormat="1" ht="15.75">
      <c r="A54" s="26"/>
      <c r="B54" s="18"/>
      <c r="C54" s="18"/>
      <c r="D54" s="40"/>
      <c r="E54" s="26"/>
      <c r="F54" s="26"/>
      <c r="G54" s="18"/>
      <c r="H54" s="39"/>
      <c r="I54" s="14">
        <f t="shared" si="1"/>
        <v>0.5989000201225281</v>
      </c>
      <c r="J54" s="41"/>
    </row>
    <row r="55" spans="1:10" s="7" customFormat="1" ht="15.75">
      <c r="A55" s="26"/>
      <c r="B55" s="18"/>
      <c r="C55" s="18"/>
      <c r="D55" s="40"/>
      <c r="E55" s="26"/>
      <c r="F55" s="26"/>
      <c r="G55" s="18"/>
      <c r="H55" s="39"/>
      <c r="I55" s="14">
        <f t="shared" si="1"/>
        <v>0.5989000201225281</v>
      </c>
      <c r="J55" s="41"/>
    </row>
    <row r="56" spans="1:10" s="7" customFormat="1" ht="15.75">
      <c r="A56" s="26"/>
      <c r="B56" s="18"/>
      <c r="C56" s="18"/>
      <c r="D56" s="40"/>
      <c r="E56" s="26"/>
      <c r="F56" s="26"/>
      <c r="G56" s="18"/>
      <c r="H56" s="39"/>
      <c r="I56" s="14">
        <f t="shared" si="1"/>
        <v>0.5989000201225281</v>
      </c>
      <c r="J56" s="41"/>
    </row>
    <row r="57" spans="1:10" s="7" customFormat="1" ht="15.75">
      <c r="A57" s="26"/>
      <c r="B57" s="18"/>
      <c r="C57" s="18"/>
      <c r="D57" s="18"/>
      <c r="E57" s="26"/>
      <c r="F57" s="26"/>
      <c r="G57" s="18"/>
      <c r="H57" s="27"/>
      <c r="I57" s="14">
        <f t="shared" si="1"/>
        <v>0.5989000201225281</v>
      </c>
      <c r="J57" s="41"/>
    </row>
    <row r="58" spans="1:10" s="7" customFormat="1" ht="15.75">
      <c r="A58" s="26"/>
      <c r="B58" s="18"/>
      <c r="C58" s="18"/>
      <c r="D58" s="18"/>
      <c r="E58" s="26"/>
      <c r="F58" s="26"/>
      <c r="G58" s="18"/>
      <c r="H58" s="27"/>
      <c r="I58" s="14">
        <f t="shared" si="1"/>
        <v>0.5989000201225281</v>
      </c>
      <c r="J58" s="41"/>
    </row>
    <row r="59" spans="1:10" s="7" customFormat="1" ht="15.75">
      <c r="A59" s="26"/>
      <c r="B59" s="18"/>
      <c r="C59" s="18"/>
      <c r="D59" s="18"/>
      <c r="E59" s="26"/>
      <c r="F59" s="26"/>
      <c r="G59" s="18"/>
      <c r="H59" s="27"/>
      <c r="I59" s="14">
        <f t="shared" si="1"/>
        <v>0.5989000201225281</v>
      </c>
      <c r="J59" s="41"/>
    </row>
    <row r="60" spans="1:10" s="7" customFormat="1" ht="15.75">
      <c r="A60" s="26"/>
      <c r="B60" s="18"/>
      <c r="C60" s="18"/>
      <c r="D60" s="18"/>
      <c r="E60" s="26"/>
      <c r="F60" s="26"/>
      <c r="G60" s="18"/>
      <c r="H60" s="27"/>
      <c r="I60" s="14">
        <f t="shared" si="1"/>
        <v>0.5989000201225281</v>
      </c>
      <c r="J60" s="41"/>
    </row>
    <row r="61" spans="1:10" s="7" customFormat="1" ht="15.75">
      <c r="A61" s="26"/>
      <c r="B61" s="18"/>
      <c r="C61" s="18"/>
      <c r="D61" s="18"/>
      <c r="E61" s="18"/>
      <c r="F61" s="18"/>
      <c r="G61" s="18"/>
      <c r="H61" s="27"/>
      <c r="I61" s="14">
        <f t="shared" si="1"/>
        <v>0.5989000201225281</v>
      </c>
      <c r="J61" s="41"/>
    </row>
    <row r="62" spans="1:10" s="7" customFormat="1" ht="15.75">
      <c r="A62" s="26"/>
      <c r="B62" s="18"/>
      <c r="C62" s="18"/>
      <c r="D62" s="18"/>
      <c r="E62" s="18"/>
      <c r="F62" s="18"/>
      <c r="G62" s="18"/>
      <c r="H62" s="27"/>
      <c r="I62" s="14">
        <f t="shared" si="1"/>
        <v>0.5989000201225281</v>
      </c>
      <c r="J62" s="41"/>
    </row>
    <row r="63" spans="1:10" s="7" customFormat="1" ht="15.75">
      <c r="A63" s="26"/>
      <c r="B63" s="18"/>
      <c r="C63" s="18"/>
      <c r="D63" s="18"/>
      <c r="E63" s="18"/>
      <c r="F63" s="18"/>
      <c r="G63" s="18"/>
      <c r="H63" s="27"/>
      <c r="I63" s="14">
        <f t="shared" si="1"/>
        <v>0.5989000201225281</v>
      </c>
      <c r="J63" s="41"/>
    </row>
    <row r="64" spans="1:10" s="7" customFormat="1" ht="15.75">
      <c r="A64" s="26"/>
      <c r="B64" s="18"/>
      <c r="C64" s="18"/>
      <c r="D64" s="18"/>
      <c r="E64" s="18"/>
      <c r="F64" s="18"/>
      <c r="G64" s="18"/>
      <c r="H64" s="27"/>
      <c r="I64" s="14">
        <f t="shared" si="1"/>
        <v>0.5989000201225281</v>
      </c>
      <c r="J64" s="41"/>
    </row>
    <row r="65" spans="1:10" s="7" customFormat="1" ht="15.75">
      <c r="A65" s="26"/>
      <c r="B65" s="18"/>
      <c r="C65" s="18"/>
      <c r="D65" s="18"/>
      <c r="E65" s="18"/>
      <c r="F65" s="18"/>
      <c r="G65" s="18"/>
      <c r="H65" s="27"/>
      <c r="I65" s="14">
        <f t="shared" si="1"/>
        <v>0.5989000201225281</v>
      </c>
      <c r="J65" s="41"/>
    </row>
    <row r="66" spans="1:10" s="7" customFormat="1" ht="15.75">
      <c r="A66" s="26"/>
      <c r="B66" s="18"/>
      <c r="C66" s="18"/>
      <c r="D66" s="18"/>
      <c r="E66" s="18"/>
      <c r="F66" s="18"/>
      <c r="G66" s="18"/>
      <c r="H66" s="27"/>
      <c r="I66" s="14">
        <f t="shared" si="1"/>
        <v>0.5989000201225281</v>
      </c>
      <c r="J66" s="41"/>
    </row>
    <row r="67" spans="1:10" s="7" customFormat="1" ht="15.75">
      <c r="A67" s="26"/>
      <c r="B67" s="18"/>
      <c r="C67" s="18"/>
      <c r="D67" s="18"/>
      <c r="E67" s="18"/>
      <c r="F67" s="18"/>
      <c r="G67" s="18"/>
      <c r="H67" s="27"/>
      <c r="I67" s="14">
        <f t="shared" si="1"/>
        <v>0.5989000201225281</v>
      </c>
      <c r="J67" s="41"/>
    </row>
    <row r="68" spans="1:10" s="7" customFormat="1" ht="15.75">
      <c r="A68" s="26"/>
      <c r="B68" s="18"/>
      <c r="C68" s="18"/>
      <c r="D68" s="18"/>
      <c r="E68" s="18"/>
      <c r="F68" s="18"/>
      <c r="G68" s="18"/>
      <c r="H68" s="27"/>
      <c r="I68" s="14">
        <f t="shared" si="1"/>
        <v>0.5989000201225281</v>
      </c>
      <c r="J68" s="41"/>
    </row>
    <row r="69" spans="1:10" s="7" customFormat="1" ht="15.75">
      <c r="A69" s="10"/>
      <c r="B69" s="9"/>
      <c r="C69" s="9"/>
      <c r="D69" s="9"/>
      <c r="E69" s="9"/>
      <c r="F69" s="9"/>
      <c r="G69" s="9"/>
      <c r="H69" s="8"/>
      <c r="I69" s="14">
        <f t="shared" si="1"/>
        <v>0.5989000201225281</v>
      </c>
      <c r="J69" s="17"/>
    </row>
    <row r="70" spans="1:10" s="7" customFormat="1" ht="15.75">
      <c r="A70" s="10"/>
      <c r="B70" s="9"/>
      <c r="C70" s="9"/>
      <c r="D70" s="9"/>
      <c r="E70" s="9"/>
      <c r="F70" s="9"/>
      <c r="G70" s="9"/>
      <c r="H70" s="8"/>
      <c r="I70" s="14">
        <f t="shared" si="1"/>
        <v>0.5989000201225281</v>
      </c>
      <c r="J70" s="17"/>
    </row>
    <row r="71" spans="1:10" s="7" customFormat="1" ht="15.75">
      <c r="A71" s="10"/>
      <c r="B71" s="9"/>
      <c r="C71" s="9"/>
      <c r="D71" s="9"/>
      <c r="E71" s="9"/>
      <c r="F71" s="9"/>
      <c r="G71" s="9"/>
      <c r="H71" s="8"/>
      <c r="I71" s="14">
        <f t="shared" si="1"/>
        <v>0.5989000201225281</v>
      </c>
      <c r="J71" s="17"/>
    </row>
    <row r="72" spans="1:10" s="7" customFormat="1" ht="15.75">
      <c r="A72" s="10"/>
      <c r="B72" s="9"/>
      <c r="C72" s="9"/>
      <c r="D72" s="9"/>
      <c r="E72" s="9"/>
      <c r="F72" s="9"/>
      <c r="G72" s="9"/>
      <c r="H72" s="8"/>
      <c r="I72" s="14">
        <f t="shared" si="1"/>
        <v>0.5989000201225281</v>
      </c>
      <c r="J72" s="17"/>
    </row>
    <row r="73" spans="1:10" s="7" customFormat="1" ht="15.75">
      <c r="A73" s="10"/>
      <c r="B73" s="9"/>
      <c r="C73" s="9"/>
      <c r="D73" s="9"/>
      <c r="E73" s="9"/>
      <c r="F73" s="9"/>
      <c r="G73" s="9"/>
      <c r="H73" s="8"/>
      <c r="I73" s="14">
        <f t="shared" si="1"/>
        <v>0.5989000201225281</v>
      </c>
      <c r="J73" s="8"/>
    </row>
    <row r="74" spans="1:10" s="7" customFormat="1" ht="15.75">
      <c r="A74" s="10"/>
      <c r="B74" s="9"/>
      <c r="C74" s="9"/>
      <c r="D74" s="9"/>
      <c r="E74" s="9"/>
      <c r="F74" s="9"/>
      <c r="G74" s="9"/>
      <c r="H74" s="8"/>
      <c r="I74" s="14">
        <f t="shared" si="1"/>
        <v>0.5989000201225281</v>
      </c>
      <c r="J74" s="8"/>
    </row>
    <row r="75" spans="1:10" s="7" customFormat="1" ht="15.75">
      <c r="A75" s="10"/>
      <c r="B75" s="9"/>
      <c r="C75" s="9"/>
      <c r="D75" s="9"/>
      <c r="E75" s="9"/>
      <c r="F75" s="9"/>
      <c r="G75" s="9"/>
      <c r="H75" s="8"/>
      <c r="I75" s="14">
        <f t="shared" si="1"/>
        <v>0.5989000201225281</v>
      </c>
      <c r="J75" s="8"/>
    </row>
    <row r="76" spans="1:10" s="7" customFormat="1" ht="15.75">
      <c r="A76" s="10"/>
      <c r="B76" s="9"/>
      <c r="C76" s="9"/>
      <c r="D76" s="9"/>
      <c r="E76" s="9"/>
      <c r="F76" s="9"/>
      <c r="G76" s="9"/>
      <c r="H76" s="8"/>
      <c r="I76" s="8"/>
      <c r="J76" s="8"/>
    </row>
    <row r="77" spans="1:10" s="7" customFormat="1" ht="15.75">
      <c r="A77" s="10"/>
      <c r="B77" s="9"/>
      <c r="C77" s="9"/>
      <c r="D77" s="9"/>
      <c r="E77" s="9"/>
      <c r="F77" s="9"/>
      <c r="G77" s="9"/>
      <c r="H77" s="9"/>
      <c r="I77" s="9"/>
      <c r="J77" s="9"/>
    </row>
    <row r="78" spans="1:10" s="7" customFormat="1" ht="15.75">
      <c r="A78" s="10"/>
      <c r="B78" s="9"/>
      <c r="C78" s="9"/>
      <c r="D78" s="9"/>
      <c r="E78" s="9"/>
      <c r="F78" s="9"/>
      <c r="G78" s="9"/>
      <c r="H78" s="9"/>
      <c r="I78" s="9"/>
      <c r="J78" s="9"/>
    </row>
    <row r="79" spans="1:10" s="7" customFormat="1" ht="15.75">
      <c r="A79" s="10"/>
      <c r="B79" s="9"/>
      <c r="C79" s="9"/>
      <c r="D79" s="9"/>
      <c r="E79" s="9"/>
      <c r="F79" s="9"/>
      <c r="G79" s="9"/>
      <c r="H79" s="9"/>
      <c r="I79" s="9"/>
      <c r="J79" s="9"/>
    </row>
    <row r="80" spans="1:10" s="7" customFormat="1" ht="15.75">
      <c r="A80" s="10"/>
      <c r="B80" s="9"/>
      <c r="C80" s="9"/>
      <c r="D80" s="9"/>
      <c r="E80" s="9"/>
      <c r="F80" s="9"/>
      <c r="G80" s="9"/>
      <c r="H80" s="9"/>
      <c r="I80" s="9"/>
      <c r="J80" s="9"/>
    </row>
    <row r="81" spans="1:10" s="7" customFormat="1" ht="15.75">
      <c r="A81" s="10"/>
      <c r="B81" s="9"/>
      <c r="C81" s="9"/>
      <c r="D81" s="9"/>
      <c r="E81" s="9"/>
      <c r="F81" s="9"/>
      <c r="G81" s="9"/>
      <c r="H81" s="9"/>
      <c r="I81" s="9"/>
      <c r="J81" s="9"/>
    </row>
    <row r="82" spans="1:10" s="7" customFormat="1" ht="15.75">
      <c r="A82" s="10"/>
      <c r="B82" s="9"/>
      <c r="C82" s="9"/>
      <c r="D82" s="9"/>
      <c r="E82" s="9"/>
      <c r="F82" s="9"/>
      <c r="G82" s="9"/>
      <c r="H82" s="9"/>
      <c r="I82" s="9"/>
      <c r="J82" s="9"/>
    </row>
    <row r="83" spans="1:10" s="7" customFormat="1" ht="15.75">
      <c r="A83" s="10"/>
      <c r="B83" s="9"/>
      <c r="C83" s="9"/>
      <c r="D83" s="9"/>
      <c r="E83" s="9"/>
      <c r="F83" s="9"/>
      <c r="G83" s="9"/>
      <c r="H83" s="9"/>
      <c r="I83" s="9"/>
      <c r="J83" s="9"/>
    </row>
    <row r="84" spans="1:10" s="7" customFormat="1" ht="15.75">
      <c r="A84" s="10"/>
      <c r="B84" s="9"/>
      <c r="C84" s="9"/>
      <c r="D84" s="9"/>
      <c r="E84" s="9"/>
      <c r="F84" s="9"/>
      <c r="G84" s="9"/>
      <c r="H84" s="9"/>
      <c r="I84" s="9"/>
      <c r="J84" s="9"/>
    </row>
    <row r="85" spans="1:10" s="7" customFormat="1" ht="15.75">
      <c r="A85" s="10"/>
      <c r="B85" s="9"/>
      <c r="C85" s="9"/>
      <c r="D85" s="9"/>
      <c r="E85" s="9"/>
      <c r="F85" s="9"/>
      <c r="G85" s="9"/>
      <c r="H85" s="9"/>
      <c r="I85" s="9"/>
      <c r="J85" s="9"/>
    </row>
    <row r="86" spans="1:10" s="7" customFormat="1" ht="15.75">
      <c r="A86" s="10"/>
      <c r="B86" s="9"/>
      <c r="C86" s="9"/>
      <c r="D86" s="9"/>
      <c r="E86" s="9"/>
      <c r="F86" s="9"/>
      <c r="G86" s="9"/>
      <c r="H86" s="9"/>
      <c r="I86" s="9"/>
      <c r="J86" s="9"/>
    </row>
    <row r="87" spans="1:10" s="7" customFormat="1" ht="15.75">
      <c r="A87" s="10"/>
      <c r="B87" s="9"/>
      <c r="C87" s="9"/>
      <c r="D87" s="9"/>
      <c r="E87" s="9"/>
      <c r="F87" s="9"/>
      <c r="G87" s="9"/>
      <c r="H87" s="9"/>
      <c r="I87" s="9"/>
      <c r="J87" s="9"/>
    </row>
    <row r="88" spans="1:10" s="7" customFormat="1" ht="15.75">
      <c r="A88" s="10"/>
      <c r="B88" s="9"/>
      <c r="C88" s="9"/>
      <c r="D88" s="9"/>
      <c r="E88" s="9"/>
      <c r="F88" s="9"/>
      <c r="G88" s="9"/>
      <c r="H88" s="9"/>
      <c r="I88" s="9"/>
      <c r="J88" s="9"/>
    </row>
    <row r="89" spans="1:10" s="7" customFormat="1" ht="15.75">
      <c r="A89" s="10"/>
      <c r="B89" s="9"/>
      <c r="C89" s="9"/>
      <c r="D89" s="9"/>
      <c r="E89" s="9"/>
      <c r="F89" s="9"/>
      <c r="G89" s="9"/>
      <c r="H89" s="9"/>
      <c r="I89" s="9"/>
      <c r="J89" s="9"/>
    </row>
    <row r="90" spans="1:10" s="7" customFormat="1" ht="15.75">
      <c r="A90" s="10"/>
      <c r="B90" s="9"/>
      <c r="C90" s="9"/>
      <c r="D90" s="9"/>
      <c r="E90" s="9"/>
      <c r="F90" s="9"/>
      <c r="G90" s="9"/>
      <c r="H90" s="9"/>
      <c r="I90" s="9"/>
      <c r="J90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9.140625" style="9" hidden="1" customWidth="1"/>
    <col min="10" max="10" width="14.57421875" style="9" hidden="1" customWidth="1"/>
    <col min="12" max="14" width="9.140625" style="0" hidden="1" customWidth="1"/>
    <col min="15" max="15" width="18.140625" style="0" customWidth="1"/>
  </cols>
  <sheetData>
    <row r="1" spans="1:12" ht="18">
      <c r="A1" s="15" t="s">
        <v>180</v>
      </c>
      <c r="K1" s="6"/>
      <c r="L1" t="s">
        <v>160</v>
      </c>
    </row>
    <row r="2" spans="1:11" ht="18">
      <c r="A2" s="15" t="s">
        <v>200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201</v>
      </c>
      <c r="V4" s="39"/>
      <c r="X4" s="39"/>
    </row>
    <row r="5" spans="1:24" s="28" customFormat="1" ht="15.75">
      <c r="A5" s="31"/>
      <c r="B5" s="31"/>
      <c r="C5" s="31"/>
      <c r="D5" s="37"/>
      <c r="E5" s="31"/>
      <c r="F5" s="31"/>
      <c r="G5" s="37"/>
      <c r="H5" s="48"/>
      <c r="I5" s="33">
        <f>WAVAFactor($M$4,F5,$M$3)</f>
        <v>0.7250000238418579</v>
      </c>
      <c r="J5" s="44">
        <f>H5*I5</f>
        <v>0</v>
      </c>
      <c r="K5" s="27"/>
      <c r="V5" s="39"/>
      <c r="X5" s="39"/>
    </row>
    <row r="6" spans="1:24" s="28" customFormat="1" ht="15.75">
      <c r="A6" s="11"/>
      <c r="B6" s="11"/>
      <c r="C6" s="11"/>
      <c r="D6" s="25"/>
      <c r="E6" s="11"/>
      <c r="F6" s="11"/>
      <c r="G6" s="25"/>
      <c r="H6" s="21"/>
      <c r="I6" s="14">
        <f>WAVAFactor($M$4,F6,$M$3)</f>
        <v>0.7250000238418579</v>
      </c>
      <c r="J6" s="16">
        <f>H6*I6</f>
        <v>0</v>
      </c>
      <c r="K6" s="27"/>
      <c r="V6" s="27"/>
      <c r="X6" s="27"/>
    </row>
    <row r="7" spans="1:24" s="28" customFormat="1" ht="15.75">
      <c r="A7" s="11"/>
      <c r="B7" s="11"/>
      <c r="C7" s="11"/>
      <c r="D7" s="25"/>
      <c r="E7" s="11"/>
      <c r="F7" s="11"/>
      <c r="G7" s="25"/>
      <c r="H7" s="21"/>
      <c r="I7" s="14">
        <f>WAVAFactor($M$4,F7,$M$3)</f>
        <v>0.7250000238418579</v>
      </c>
      <c r="J7" s="16">
        <f>H7*I7</f>
        <v>0</v>
      </c>
      <c r="K7" s="27"/>
      <c r="V7" s="39"/>
      <c r="X7" s="39"/>
    </row>
    <row r="8" spans="1:24" s="28" customFormat="1" ht="15.75">
      <c r="A8" s="11"/>
      <c r="B8" s="11"/>
      <c r="C8" s="11"/>
      <c r="D8" s="25"/>
      <c r="E8" s="11"/>
      <c r="F8" s="11"/>
      <c r="G8" s="25"/>
      <c r="H8" s="21"/>
      <c r="I8" s="14">
        <f>WAVAFactor($M$4,F8,$M$3)</f>
        <v>0.7250000238418579</v>
      </c>
      <c r="J8" s="16">
        <f>H8*I8</f>
        <v>0</v>
      </c>
      <c r="K8" s="27"/>
      <c r="V8" s="39"/>
      <c r="X8" s="39"/>
    </row>
    <row r="9" spans="1:24" s="28" customFormat="1" ht="15.75">
      <c r="A9" s="11"/>
      <c r="B9" s="11"/>
      <c r="C9" s="11"/>
      <c r="D9" s="25"/>
      <c r="E9" s="11"/>
      <c r="F9" s="11"/>
      <c r="G9" s="25"/>
      <c r="H9" s="21"/>
      <c r="I9" s="14">
        <f>WAVAFactor($M$4,F9,$M$3)</f>
        <v>0.7250000238418579</v>
      </c>
      <c r="J9" s="16">
        <f>H9*I9</f>
        <v>0</v>
      </c>
      <c r="K9" s="27"/>
      <c r="V9" s="39"/>
      <c r="X9" s="39"/>
    </row>
    <row r="10" spans="1:24" s="28" customFormat="1" ht="15.75">
      <c r="A10" s="11"/>
      <c r="B10" s="11"/>
      <c r="C10" s="11"/>
      <c r="D10" s="25"/>
      <c r="E10" s="11"/>
      <c r="F10" s="11"/>
      <c r="G10" s="25"/>
      <c r="H10" s="21"/>
      <c r="I10" s="14">
        <f aca="true" t="shared" si="0" ref="I10:I73">WAVAFactor($M$4,F10,$M$3)</f>
        <v>0.7250000238418579</v>
      </c>
      <c r="J10" s="16">
        <f aca="true" t="shared" si="1" ref="J10:J29">H10*I10</f>
        <v>0</v>
      </c>
      <c r="K10" s="27"/>
      <c r="V10" s="39"/>
      <c r="X10" s="39"/>
    </row>
    <row r="11" spans="1:24" s="28" customFormat="1" ht="15.75">
      <c r="A11" s="11"/>
      <c r="B11" s="11"/>
      <c r="C11" s="11"/>
      <c r="D11" s="25"/>
      <c r="E11" s="11"/>
      <c r="F11" s="11"/>
      <c r="G11" s="25"/>
      <c r="H11" s="21"/>
      <c r="I11" s="14">
        <f t="shared" si="0"/>
        <v>0.7250000238418579</v>
      </c>
      <c r="J11" s="16">
        <f t="shared" si="1"/>
        <v>0</v>
      </c>
      <c r="K11" s="27"/>
      <c r="V11" s="39"/>
      <c r="X11" s="39"/>
    </row>
    <row r="12" spans="1:24" s="28" customFormat="1" ht="15.75">
      <c r="A12" s="11"/>
      <c r="B12" s="11"/>
      <c r="C12" s="11"/>
      <c r="D12" s="25"/>
      <c r="E12" s="11"/>
      <c r="F12" s="11"/>
      <c r="G12" s="25"/>
      <c r="H12" s="21"/>
      <c r="I12" s="14">
        <f t="shared" si="0"/>
        <v>0.7250000238418579</v>
      </c>
      <c r="J12" s="16">
        <f t="shared" si="1"/>
        <v>0</v>
      </c>
      <c r="K12" s="27"/>
      <c r="V12" s="39"/>
      <c r="X12" s="39"/>
    </row>
    <row r="13" spans="1:21" s="28" customFormat="1" ht="15.75">
      <c r="A13" s="11"/>
      <c r="B13" s="11"/>
      <c r="C13" s="11"/>
      <c r="D13" s="25"/>
      <c r="E13" s="11"/>
      <c r="F13" s="11"/>
      <c r="G13" s="25"/>
      <c r="H13" s="21"/>
      <c r="I13" s="14">
        <f t="shared" si="0"/>
        <v>0.7250000238418579</v>
      </c>
      <c r="J13" s="16">
        <f t="shared" si="1"/>
        <v>0</v>
      </c>
      <c r="K13" s="18"/>
      <c r="S13" s="39"/>
      <c r="U13" s="39"/>
    </row>
    <row r="14" spans="1:21" s="28" customFormat="1" ht="15.75">
      <c r="A14" s="11"/>
      <c r="B14" s="11"/>
      <c r="C14" s="11"/>
      <c r="D14" s="25"/>
      <c r="E14" s="11"/>
      <c r="F14" s="11"/>
      <c r="G14" s="25"/>
      <c r="H14" s="21"/>
      <c r="I14" s="14">
        <f t="shared" si="0"/>
        <v>0.7250000238418579</v>
      </c>
      <c r="J14" s="16">
        <f t="shared" si="1"/>
        <v>0</v>
      </c>
      <c r="K14" s="19"/>
      <c r="S14" s="39"/>
      <c r="U14" s="39"/>
    </row>
    <row r="15" spans="1:21" s="28" customFormat="1" ht="15.75">
      <c r="A15" s="11"/>
      <c r="B15" s="11"/>
      <c r="C15" s="11"/>
      <c r="D15" s="25"/>
      <c r="E15" s="11"/>
      <c r="F15" s="11"/>
      <c r="G15" s="25"/>
      <c r="H15" s="21"/>
      <c r="I15" s="14">
        <f t="shared" si="0"/>
        <v>0.7250000238418579</v>
      </c>
      <c r="J15" s="16">
        <f t="shared" si="1"/>
        <v>0</v>
      </c>
      <c r="S15" s="39"/>
      <c r="U15" s="39"/>
    </row>
    <row r="16" spans="1:20" s="28" customFormat="1" ht="15.75">
      <c r="A16" s="11"/>
      <c r="B16" s="11"/>
      <c r="C16" s="11"/>
      <c r="D16" s="25"/>
      <c r="E16" s="11"/>
      <c r="F16" s="11"/>
      <c r="G16" s="25"/>
      <c r="H16" s="21"/>
      <c r="I16" s="14">
        <f t="shared" si="0"/>
        <v>0.7250000238418579</v>
      </c>
      <c r="J16" s="16">
        <f t="shared" si="1"/>
        <v>0</v>
      </c>
      <c r="R16" s="39"/>
      <c r="T16" s="39"/>
    </row>
    <row r="17" spans="1:20" s="28" customFormat="1" ht="15.75">
      <c r="A17" s="11"/>
      <c r="B17" s="12"/>
      <c r="C17" s="12"/>
      <c r="D17" s="25"/>
      <c r="E17" s="11"/>
      <c r="F17" s="11"/>
      <c r="G17" s="25"/>
      <c r="H17" s="21"/>
      <c r="I17" s="14">
        <f t="shared" si="0"/>
        <v>0.7250000238418579</v>
      </c>
      <c r="J17" s="16">
        <f t="shared" si="1"/>
        <v>0</v>
      </c>
      <c r="R17" s="39"/>
      <c r="T17" s="39"/>
    </row>
    <row r="18" spans="1:20" s="28" customFormat="1" ht="15.75">
      <c r="A18" s="11"/>
      <c r="B18" s="12"/>
      <c r="C18" s="12"/>
      <c r="D18" s="25"/>
      <c r="E18" s="11"/>
      <c r="F18" s="11"/>
      <c r="G18" s="25"/>
      <c r="H18" s="21"/>
      <c r="I18" s="14">
        <f t="shared" si="0"/>
        <v>0.7250000238418579</v>
      </c>
      <c r="J18" s="16">
        <f t="shared" si="1"/>
        <v>0</v>
      </c>
      <c r="R18" s="39"/>
      <c r="T18" s="39"/>
    </row>
    <row r="19" spans="1:20" s="28" customFormat="1" ht="15.75">
      <c r="A19" s="11"/>
      <c r="B19" s="12"/>
      <c r="C19" s="12"/>
      <c r="D19" s="25"/>
      <c r="E19" s="11"/>
      <c r="F19" s="11"/>
      <c r="G19" s="25"/>
      <c r="H19" s="21"/>
      <c r="I19" s="14">
        <f t="shared" si="0"/>
        <v>0.7250000238418579</v>
      </c>
      <c r="J19" s="16">
        <f t="shared" si="1"/>
        <v>0</v>
      </c>
      <c r="R19" s="39"/>
      <c r="T19" s="39"/>
    </row>
    <row r="20" spans="1:20" s="28" customFormat="1" ht="15.75">
      <c r="A20" s="11"/>
      <c r="B20" s="12"/>
      <c r="C20" s="12"/>
      <c r="D20" s="25"/>
      <c r="E20" s="11"/>
      <c r="F20" s="11"/>
      <c r="G20" s="25"/>
      <c r="H20" s="21"/>
      <c r="I20" s="14">
        <f t="shared" si="0"/>
        <v>0.7250000238418579</v>
      </c>
      <c r="J20" s="16">
        <f t="shared" si="1"/>
        <v>0</v>
      </c>
      <c r="R20" s="39"/>
      <c r="T20" s="39"/>
    </row>
    <row r="21" spans="1:20" s="28" customFormat="1" ht="15.75">
      <c r="A21" s="11"/>
      <c r="B21" s="12"/>
      <c r="C21" s="12"/>
      <c r="D21" s="25"/>
      <c r="E21" s="11"/>
      <c r="F21" s="11"/>
      <c r="G21" s="25"/>
      <c r="H21" s="21"/>
      <c r="I21" s="14">
        <f t="shared" si="0"/>
        <v>0.7250000238418579</v>
      </c>
      <c r="J21" s="16">
        <f t="shared" si="1"/>
        <v>0</v>
      </c>
      <c r="R21" s="39"/>
      <c r="T21" s="39"/>
    </row>
    <row r="22" spans="1:20" s="28" customFormat="1" ht="15.75">
      <c r="A22" s="11"/>
      <c r="B22" s="12"/>
      <c r="C22" s="12"/>
      <c r="D22" s="25"/>
      <c r="E22" s="11"/>
      <c r="F22" s="11"/>
      <c r="G22" s="25"/>
      <c r="H22" s="21"/>
      <c r="I22" s="14">
        <f t="shared" si="0"/>
        <v>0.7250000238418579</v>
      </c>
      <c r="J22" s="16">
        <f t="shared" si="1"/>
        <v>0</v>
      </c>
      <c r="R22" s="39"/>
      <c r="T22" s="39"/>
    </row>
    <row r="23" spans="1:20" s="28" customFormat="1" ht="15.75">
      <c r="A23" s="11"/>
      <c r="B23" s="12"/>
      <c r="C23" s="12"/>
      <c r="D23" s="25"/>
      <c r="E23" s="11"/>
      <c r="F23" s="11"/>
      <c r="G23" s="25"/>
      <c r="H23" s="21"/>
      <c r="I23" s="14">
        <f t="shared" si="0"/>
        <v>0.7250000238418579</v>
      </c>
      <c r="J23" s="16">
        <f t="shared" si="1"/>
        <v>0</v>
      </c>
      <c r="R23" s="39"/>
      <c r="T23" s="39"/>
    </row>
    <row r="24" spans="1:14" s="28" customFormat="1" ht="15.75">
      <c r="A24" s="11"/>
      <c r="B24" s="12"/>
      <c r="C24" s="12"/>
      <c r="D24" s="25"/>
      <c r="E24" s="11"/>
      <c r="F24" s="11"/>
      <c r="G24" s="25"/>
      <c r="H24" s="21"/>
      <c r="I24" s="14">
        <f t="shared" si="0"/>
        <v>0.7250000238418579</v>
      </c>
      <c r="J24" s="16">
        <f t="shared" si="1"/>
        <v>0</v>
      </c>
      <c r="L24" s="39"/>
      <c r="N24" s="39"/>
    </row>
    <row r="25" spans="1:14" s="28" customFormat="1" ht="15.75">
      <c r="A25" s="11"/>
      <c r="B25" s="12"/>
      <c r="C25" s="12"/>
      <c r="D25" s="25"/>
      <c r="E25" s="11"/>
      <c r="F25" s="11"/>
      <c r="G25" s="25"/>
      <c r="H25" s="21"/>
      <c r="I25" s="14">
        <f t="shared" si="0"/>
        <v>0.7250000238418579</v>
      </c>
      <c r="J25" s="16">
        <f t="shared" si="1"/>
        <v>0</v>
      </c>
      <c r="L25" s="39"/>
      <c r="N25" s="39"/>
    </row>
    <row r="26" spans="1:10" s="28" customFormat="1" ht="15.75">
      <c r="A26" s="11"/>
      <c r="B26" s="12"/>
      <c r="C26" s="12"/>
      <c r="D26" s="25"/>
      <c r="E26" s="11"/>
      <c r="F26" s="11"/>
      <c r="G26" s="25"/>
      <c r="H26" s="21"/>
      <c r="I26" s="14">
        <f t="shared" si="0"/>
        <v>0.7250000238418579</v>
      </c>
      <c r="J26" s="16">
        <f t="shared" si="1"/>
        <v>0</v>
      </c>
    </row>
    <row r="27" spans="1:10" s="28" customFormat="1" ht="15.75">
      <c r="A27" s="11"/>
      <c r="B27" s="12"/>
      <c r="C27" s="12"/>
      <c r="D27" s="25"/>
      <c r="E27" s="11"/>
      <c r="F27" s="11"/>
      <c r="G27" s="25"/>
      <c r="H27" s="21"/>
      <c r="I27" s="14">
        <f t="shared" si="0"/>
        <v>0.7250000238418579</v>
      </c>
      <c r="J27" s="16">
        <f t="shared" si="1"/>
        <v>0</v>
      </c>
    </row>
    <row r="28" spans="1:10" s="28" customFormat="1" ht="15.75">
      <c r="A28" s="11"/>
      <c r="B28" s="12"/>
      <c r="C28" s="12"/>
      <c r="D28" s="25"/>
      <c r="E28" s="11"/>
      <c r="F28" s="11"/>
      <c r="G28" s="25"/>
      <c r="H28" s="21"/>
      <c r="I28" s="14">
        <f t="shared" si="0"/>
        <v>0.7250000238418579</v>
      </c>
      <c r="J28" s="16">
        <f t="shared" si="1"/>
        <v>0</v>
      </c>
    </row>
    <row r="29" spans="1:10" s="28" customFormat="1" ht="15.75">
      <c r="A29" s="11"/>
      <c r="B29" s="12"/>
      <c r="C29" s="12"/>
      <c r="D29" s="25"/>
      <c r="E29" s="11"/>
      <c r="F29" s="11"/>
      <c r="G29" s="25"/>
      <c r="H29" s="21"/>
      <c r="I29" s="14">
        <f t="shared" si="0"/>
        <v>0.7250000238418579</v>
      </c>
      <c r="J29" s="16">
        <f t="shared" si="1"/>
        <v>0</v>
      </c>
    </row>
    <row r="30" spans="1:10" s="28" customFormat="1" ht="15.75">
      <c r="A30" s="26"/>
      <c r="B30" s="18"/>
      <c r="C30" s="18"/>
      <c r="D30" s="40"/>
      <c r="E30" s="26"/>
      <c r="F30" s="26"/>
      <c r="G30" s="40"/>
      <c r="H30" s="39"/>
      <c r="I30" s="33">
        <f t="shared" si="0"/>
        <v>0.7250000238418579</v>
      </c>
      <c r="J30" s="41"/>
    </row>
    <row r="31" spans="1:10" s="28" customFormat="1" ht="15.75">
      <c r="A31" s="26"/>
      <c r="B31" s="18"/>
      <c r="C31" s="18"/>
      <c r="D31" s="40"/>
      <c r="E31" s="26"/>
      <c r="F31" s="26"/>
      <c r="G31" s="40"/>
      <c r="H31" s="39"/>
      <c r="I31" s="14">
        <f t="shared" si="0"/>
        <v>0.7250000238418579</v>
      </c>
      <c r="J31" s="41"/>
    </row>
    <row r="32" spans="1:10" s="28" customFormat="1" ht="15.75">
      <c r="A32" s="26"/>
      <c r="B32" s="18"/>
      <c r="C32" s="18"/>
      <c r="D32" s="40"/>
      <c r="E32" s="26"/>
      <c r="F32" s="26"/>
      <c r="G32" s="40"/>
      <c r="H32" s="39"/>
      <c r="I32" s="14">
        <f t="shared" si="0"/>
        <v>0.7250000238418579</v>
      </c>
      <c r="J32" s="41"/>
    </row>
    <row r="33" spans="1:10" s="28" customFormat="1" ht="15.75">
      <c r="A33" s="26"/>
      <c r="B33" s="18"/>
      <c r="C33" s="18"/>
      <c r="D33" s="40"/>
      <c r="E33" s="26"/>
      <c r="F33" s="26"/>
      <c r="G33" s="40"/>
      <c r="H33" s="39"/>
      <c r="I33" s="14">
        <f t="shared" si="0"/>
        <v>0.7250000238418579</v>
      </c>
      <c r="J33" s="41"/>
    </row>
    <row r="34" spans="1:10" s="28" customFormat="1" ht="15.75">
      <c r="A34" s="26"/>
      <c r="B34" s="18"/>
      <c r="C34" s="18"/>
      <c r="D34" s="40"/>
      <c r="E34" s="26"/>
      <c r="F34" s="26"/>
      <c r="G34" s="40"/>
      <c r="H34" s="39"/>
      <c r="I34" s="14">
        <f t="shared" si="0"/>
        <v>0.7250000238418579</v>
      </c>
      <c r="J34" s="41"/>
    </row>
    <row r="35" spans="1:10" s="28" customFormat="1" ht="15.75">
      <c r="A35" s="26"/>
      <c r="B35" s="18"/>
      <c r="C35" s="18"/>
      <c r="D35" s="40"/>
      <c r="E35" s="26"/>
      <c r="F35" s="26"/>
      <c r="G35" s="40"/>
      <c r="H35" s="39"/>
      <c r="I35" s="14">
        <f t="shared" si="0"/>
        <v>0.7250000238418579</v>
      </c>
      <c r="J35" s="41"/>
    </row>
    <row r="36" spans="1:10" s="28" customFormat="1" ht="15.75">
      <c r="A36" s="26"/>
      <c r="B36" s="18"/>
      <c r="C36" s="18"/>
      <c r="D36" s="40"/>
      <c r="E36" s="26"/>
      <c r="F36" s="26"/>
      <c r="G36" s="40"/>
      <c r="H36" s="39"/>
      <c r="I36" s="14">
        <f t="shared" si="0"/>
        <v>0.7250000238418579</v>
      </c>
      <c r="J36" s="41"/>
    </row>
    <row r="37" spans="1:10" s="28" customFormat="1" ht="15.75">
      <c r="A37" s="26"/>
      <c r="B37" s="18"/>
      <c r="C37" s="18"/>
      <c r="D37" s="40"/>
      <c r="E37" s="26"/>
      <c r="F37" s="26"/>
      <c r="G37" s="40"/>
      <c r="H37" s="39"/>
      <c r="I37" s="14">
        <f t="shared" si="0"/>
        <v>0.7250000238418579</v>
      </c>
      <c r="J37" s="41"/>
    </row>
    <row r="38" spans="1:10" s="28" customFormat="1" ht="15.75">
      <c r="A38" s="26"/>
      <c r="B38" s="18"/>
      <c r="C38" s="18"/>
      <c r="D38" s="40"/>
      <c r="E38" s="26"/>
      <c r="F38" s="26"/>
      <c r="G38" s="40"/>
      <c r="H38" s="39"/>
      <c r="I38" s="14">
        <f t="shared" si="0"/>
        <v>0.7250000238418579</v>
      </c>
      <c r="J38" s="41"/>
    </row>
    <row r="39" spans="1:10" s="28" customFormat="1" ht="15.75">
      <c r="A39" s="26"/>
      <c r="B39" s="18"/>
      <c r="C39" s="18"/>
      <c r="D39" s="40"/>
      <c r="E39" s="26"/>
      <c r="F39" s="26"/>
      <c r="G39" s="40"/>
      <c r="H39" s="39"/>
      <c r="I39" s="14">
        <f t="shared" si="0"/>
        <v>0.7250000238418579</v>
      </c>
      <c r="J39" s="41"/>
    </row>
    <row r="40" spans="1:10" s="28" customFormat="1" ht="15.75">
      <c r="A40" s="26"/>
      <c r="B40" s="18"/>
      <c r="C40" s="18"/>
      <c r="D40" s="40"/>
      <c r="E40" s="26"/>
      <c r="F40" s="26"/>
      <c r="G40" s="40"/>
      <c r="H40" s="39"/>
      <c r="I40" s="14">
        <f t="shared" si="0"/>
        <v>0.7250000238418579</v>
      </c>
      <c r="J40" s="41"/>
    </row>
    <row r="41" spans="1:10" s="7" customFormat="1" ht="15.75">
      <c r="A41" s="26"/>
      <c r="B41" s="18"/>
      <c r="C41" s="18"/>
      <c r="D41" s="40"/>
      <c r="E41" s="26"/>
      <c r="F41" s="26"/>
      <c r="G41" s="40"/>
      <c r="H41" s="39"/>
      <c r="I41" s="14">
        <f t="shared" si="0"/>
        <v>0.7250000238418579</v>
      </c>
      <c r="J41" s="41"/>
    </row>
    <row r="42" spans="1:10" s="7" customFormat="1" ht="15.75">
      <c r="A42" s="26"/>
      <c r="B42" s="18"/>
      <c r="C42" s="18"/>
      <c r="D42" s="40"/>
      <c r="E42" s="26"/>
      <c r="F42" s="26"/>
      <c r="G42" s="40"/>
      <c r="H42" s="39"/>
      <c r="I42" s="14">
        <f t="shared" si="0"/>
        <v>0.7250000238418579</v>
      </c>
      <c r="J42" s="41"/>
    </row>
    <row r="43" spans="1:10" s="7" customFormat="1" ht="15.75">
      <c r="A43" s="26"/>
      <c r="B43" s="18"/>
      <c r="C43" s="18"/>
      <c r="D43" s="40"/>
      <c r="E43" s="26"/>
      <c r="F43" s="26"/>
      <c r="G43" s="40"/>
      <c r="H43" s="39"/>
      <c r="I43" s="14">
        <f t="shared" si="0"/>
        <v>0.7250000238418579</v>
      </c>
      <c r="J43" s="41"/>
    </row>
    <row r="44" spans="1:10" s="7" customFormat="1" ht="15.75">
      <c r="A44" s="26"/>
      <c r="B44" s="18"/>
      <c r="C44" s="18"/>
      <c r="D44" s="40"/>
      <c r="E44" s="26"/>
      <c r="F44" s="26"/>
      <c r="G44" s="40"/>
      <c r="H44" s="39"/>
      <c r="I44" s="14">
        <f t="shared" si="0"/>
        <v>0.7250000238418579</v>
      </c>
      <c r="J44" s="41"/>
    </row>
    <row r="45" spans="1:10" s="7" customFormat="1" ht="15.75">
      <c r="A45" s="26"/>
      <c r="B45" s="18"/>
      <c r="C45" s="18"/>
      <c r="D45" s="40"/>
      <c r="E45" s="26"/>
      <c r="F45" s="26"/>
      <c r="G45" s="40"/>
      <c r="H45" s="39"/>
      <c r="I45" s="14">
        <f t="shared" si="0"/>
        <v>0.7250000238418579</v>
      </c>
      <c r="J45" s="41"/>
    </row>
    <row r="46" spans="1:10" s="7" customFormat="1" ht="15.75">
      <c r="A46" s="26"/>
      <c r="B46" s="18"/>
      <c r="C46" s="18"/>
      <c r="D46" s="40"/>
      <c r="E46" s="26"/>
      <c r="F46" s="26"/>
      <c r="G46" s="40"/>
      <c r="H46" s="39"/>
      <c r="I46" s="14">
        <f t="shared" si="0"/>
        <v>0.7250000238418579</v>
      </c>
      <c r="J46" s="41"/>
    </row>
    <row r="47" spans="1:10" s="7" customFormat="1" ht="15.75">
      <c r="A47" s="26"/>
      <c r="B47" s="18"/>
      <c r="C47" s="18"/>
      <c r="D47" s="40"/>
      <c r="E47" s="26"/>
      <c r="F47" s="26"/>
      <c r="G47" s="40"/>
      <c r="H47" s="39"/>
      <c r="I47" s="14">
        <f t="shared" si="0"/>
        <v>0.7250000238418579</v>
      </c>
      <c r="J47" s="41"/>
    </row>
    <row r="48" spans="1:10" s="7" customFormat="1" ht="15.75">
      <c r="A48" s="26"/>
      <c r="B48" s="18"/>
      <c r="C48" s="18"/>
      <c r="D48" s="40"/>
      <c r="E48" s="26"/>
      <c r="F48" s="26"/>
      <c r="G48" s="40"/>
      <c r="H48" s="39"/>
      <c r="I48" s="14">
        <f t="shared" si="0"/>
        <v>0.7250000238418579</v>
      </c>
      <c r="J48" s="41"/>
    </row>
    <row r="49" spans="1:10" s="7" customFormat="1" ht="15.75">
      <c r="A49" s="26"/>
      <c r="B49" s="18"/>
      <c r="C49" s="18"/>
      <c r="D49" s="40"/>
      <c r="E49" s="26"/>
      <c r="F49" s="26"/>
      <c r="G49" s="40"/>
      <c r="H49" s="39"/>
      <c r="I49" s="14">
        <f t="shared" si="0"/>
        <v>0.7250000238418579</v>
      </c>
      <c r="J49" s="41"/>
    </row>
    <row r="50" spans="1:10" s="7" customFormat="1" ht="15.75">
      <c r="A50" s="26"/>
      <c r="B50" s="18"/>
      <c r="C50" s="18"/>
      <c r="D50" s="40"/>
      <c r="E50" s="26"/>
      <c r="F50" s="26"/>
      <c r="G50" s="40"/>
      <c r="H50" s="39"/>
      <c r="I50" s="14">
        <f t="shared" si="0"/>
        <v>0.7250000238418579</v>
      </c>
      <c r="J50" s="41"/>
    </row>
    <row r="51" spans="1:10" s="7" customFormat="1" ht="15.75">
      <c r="A51" s="26"/>
      <c r="B51" s="18"/>
      <c r="C51" s="18"/>
      <c r="D51" s="40"/>
      <c r="E51" s="26"/>
      <c r="F51" s="26"/>
      <c r="G51" s="40"/>
      <c r="H51" s="39"/>
      <c r="I51" s="14">
        <f t="shared" si="0"/>
        <v>0.7250000238418579</v>
      </c>
      <c r="J51" s="41"/>
    </row>
    <row r="52" spans="1:10" s="7" customFormat="1" ht="15.75">
      <c r="A52" s="26"/>
      <c r="B52" s="18"/>
      <c r="C52" s="18"/>
      <c r="D52" s="40"/>
      <c r="E52" s="26"/>
      <c r="F52" s="26"/>
      <c r="G52" s="40"/>
      <c r="H52" s="39"/>
      <c r="I52" s="14">
        <f t="shared" si="0"/>
        <v>0.7250000238418579</v>
      </c>
      <c r="J52" s="41"/>
    </row>
    <row r="53" spans="1:10" s="7" customFormat="1" ht="15.75">
      <c r="A53" s="26"/>
      <c r="B53" s="18"/>
      <c r="C53" s="18"/>
      <c r="D53" s="40"/>
      <c r="E53" s="26"/>
      <c r="F53" s="26"/>
      <c r="G53" s="40"/>
      <c r="H53" s="39"/>
      <c r="I53" s="14">
        <f t="shared" si="0"/>
        <v>0.7250000238418579</v>
      </c>
      <c r="J53" s="41"/>
    </row>
    <row r="54" spans="1:10" s="7" customFormat="1" ht="15.75">
      <c r="A54" s="26"/>
      <c r="B54" s="18"/>
      <c r="C54" s="18"/>
      <c r="D54" s="40"/>
      <c r="E54" s="26"/>
      <c r="F54" s="26"/>
      <c r="G54" s="40"/>
      <c r="H54" s="39"/>
      <c r="I54" s="14">
        <f t="shared" si="0"/>
        <v>0.7250000238418579</v>
      </c>
      <c r="J54" s="41"/>
    </row>
    <row r="55" spans="1:10" s="7" customFormat="1" ht="15.75">
      <c r="A55" s="26"/>
      <c r="B55" s="18"/>
      <c r="C55" s="18"/>
      <c r="D55" s="40"/>
      <c r="E55" s="26"/>
      <c r="F55" s="26"/>
      <c r="G55" s="40"/>
      <c r="H55" s="39"/>
      <c r="I55" s="14">
        <f t="shared" si="0"/>
        <v>0.7250000238418579</v>
      </c>
      <c r="J55" s="41"/>
    </row>
    <row r="56" spans="1:10" s="7" customFormat="1" ht="15.75">
      <c r="A56" s="26"/>
      <c r="B56" s="18"/>
      <c r="C56" s="18"/>
      <c r="D56" s="40"/>
      <c r="E56" s="26"/>
      <c r="F56" s="26"/>
      <c r="G56" s="40"/>
      <c r="H56" s="39"/>
      <c r="I56" s="14">
        <f t="shared" si="0"/>
        <v>0.7250000238418579</v>
      </c>
      <c r="J56" s="41"/>
    </row>
    <row r="57" spans="1:10" s="7" customFormat="1" ht="15.75">
      <c r="A57" s="26"/>
      <c r="B57" s="18"/>
      <c r="C57" s="18"/>
      <c r="D57" s="40"/>
      <c r="E57" s="26"/>
      <c r="F57" s="26"/>
      <c r="G57" s="40"/>
      <c r="H57" s="39"/>
      <c r="I57" s="14">
        <f t="shared" si="0"/>
        <v>0.7250000238418579</v>
      </c>
      <c r="J57" s="41"/>
    </row>
    <row r="58" spans="1:10" s="7" customFormat="1" ht="15.75">
      <c r="A58" s="26"/>
      <c r="B58" s="18"/>
      <c r="C58" s="18"/>
      <c r="D58" s="40"/>
      <c r="E58" s="26"/>
      <c r="F58" s="26"/>
      <c r="G58" s="40"/>
      <c r="H58" s="39"/>
      <c r="I58" s="14">
        <f t="shared" si="0"/>
        <v>0.7250000238418579</v>
      </c>
      <c r="J58" s="41"/>
    </row>
    <row r="59" spans="1:10" s="7" customFormat="1" ht="15.75">
      <c r="A59" s="26"/>
      <c r="B59" s="18"/>
      <c r="C59" s="18"/>
      <c r="D59" s="40"/>
      <c r="E59" s="26"/>
      <c r="F59" s="26"/>
      <c r="G59" s="40"/>
      <c r="H59" s="39"/>
      <c r="I59" s="14">
        <f t="shared" si="0"/>
        <v>0.7250000238418579</v>
      </c>
      <c r="J59" s="41"/>
    </row>
    <row r="60" spans="1:10" s="7" customFormat="1" ht="15.75">
      <c r="A60" s="26"/>
      <c r="B60" s="18"/>
      <c r="C60" s="18"/>
      <c r="D60" s="40"/>
      <c r="E60" s="26"/>
      <c r="F60" s="26"/>
      <c r="G60" s="40"/>
      <c r="H60" s="39"/>
      <c r="I60" s="14">
        <f t="shared" si="0"/>
        <v>0.7250000238418579</v>
      </c>
      <c r="J60" s="41"/>
    </row>
    <row r="61" spans="1:10" s="7" customFormat="1" ht="15.75">
      <c r="A61" s="26"/>
      <c r="B61" s="18"/>
      <c r="C61" s="18"/>
      <c r="D61" s="40"/>
      <c r="E61" s="26"/>
      <c r="F61" s="26"/>
      <c r="G61" s="40"/>
      <c r="H61" s="39"/>
      <c r="I61" s="14">
        <f t="shared" si="0"/>
        <v>0.7250000238418579</v>
      </c>
      <c r="J61" s="41"/>
    </row>
    <row r="62" spans="1:10" s="7" customFormat="1" ht="15.75">
      <c r="A62" s="26"/>
      <c r="B62" s="18"/>
      <c r="C62" s="18"/>
      <c r="D62" s="40"/>
      <c r="E62" s="26"/>
      <c r="F62" s="26"/>
      <c r="G62" s="40"/>
      <c r="H62" s="39"/>
      <c r="I62" s="14">
        <f t="shared" si="0"/>
        <v>0.7250000238418579</v>
      </c>
      <c r="J62" s="41"/>
    </row>
    <row r="63" spans="1:10" s="7" customFormat="1" ht="15.75">
      <c r="A63" s="26"/>
      <c r="B63" s="18"/>
      <c r="C63" s="18"/>
      <c r="D63" s="40"/>
      <c r="E63" s="26"/>
      <c r="F63" s="26"/>
      <c r="G63" s="40"/>
      <c r="H63" s="39"/>
      <c r="I63" s="14">
        <f t="shared" si="0"/>
        <v>0.7250000238418579</v>
      </c>
      <c r="J63" s="41"/>
    </row>
    <row r="64" spans="1:10" s="7" customFormat="1" ht="15.75">
      <c r="A64" s="26"/>
      <c r="B64" s="18"/>
      <c r="C64" s="18"/>
      <c r="D64" s="40"/>
      <c r="E64" s="26"/>
      <c r="F64" s="26"/>
      <c r="G64" s="40"/>
      <c r="H64" s="39"/>
      <c r="I64" s="14">
        <f t="shared" si="0"/>
        <v>0.7250000238418579</v>
      </c>
      <c r="J64" s="41"/>
    </row>
    <row r="65" spans="1:10" s="7" customFormat="1" ht="15.75">
      <c r="A65" s="26"/>
      <c r="B65" s="18"/>
      <c r="C65" s="18"/>
      <c r="D65" s="40"/>
      <c r="E65" s="26"/>
      <c r="F65" s="26"/>
      <c r="G65" s="40"/>
      <c r="H65" s="39"/>
      <c r="I65" s="14">
        <f t="shared" si="0"/>
        <v>0.7250000238418579</v>
      </c>
      <c r="J65" s="41"/>
    </row>
    <row r="66" spans="1:10" s="7" customFormat="1" ht="15.75">
      <c r="A66" s="26"/>
      <c r="B66" s="18"/>
      <c r="C66" s="18"/>
      <c r="D66" s="40"/>
      <c r="E66" s="26"/>
      <c r="F66" s="26"/>
      <c r="G66" s="40"/>
      <c r="H66" s="39"/>
      <c r="I66" s="14">
        <f t="shared" si="0"/>
        <v>0.7250000238418579</v>
      </c>
      <c r="J66" s="41"/>
    </row>
    <row r="67" spans="1:10" s="7" customFormat="1" ht="15.75">
      <c r="A67" s="26"/>
      <c r="B67" s="18"/>
      <c r="C67" s="18"/>
      <c r="D67" s="40"/>
      <c r="E67" s="26"/>
      <c r="F67" s="26"/>
      <c r="G67" s="40"/>
      <c r="H67" s="39"/>
      <c r="I67" s="14">
        <f t="shared" si="0"/>
        <v>0.7250000238418579</v>
      </c>
      <c r="J67" s="41"/>
    </row>
    <row r="68" spans="1:10" s="7" customFormat="1" ht="15.75">
      <c r="A68" s="26"/>
      <c r="B68" s="18"/>
      <c r="C68" s="18"/>
      <c r="D68" s="40"/>
      <c r="E68" s="26"/>
      <c r="F68" s="26"/>
      <c r="G68" s="40"/>
      <c r="H68" s="39"/>
      <c r="I68" s="14">
        <f t="shared" si="0"/>
        <v>0.7250000238418579</v>
      </c>
      <c r="J68" s="41"/>
    </row>
    <row r="69" spans="1:10" s="7" customFormat="1" ht="15.75">
      <c r="A69" s="26"/>
      <c r="B69" s="18"/>
      <c r="C69" s="18"/>
      <c r="D69" s="40"/>
      <c r="E69" s="26"/>
      <c r="F69" s="26"/>
      <c r="G69" s="40"/>
      <c r="H69" s="39"/>
      <c r="I69" s="14">
        <f t="shared" si="0"/>
        <v>0.7250000238418579</v>
      </c>
      <c r="J69" s="41"/>
    </row>
    <row r="70" spans="1:10" s="7" customFormat="1" ht="15.75">
      <c r="A70" s="26"/>
      <c r="B70" s="18"/>
      <c r="C70" s="18"/>
      <c r="D70" s="40"/>
      <c r="E70" s="26"/>
      <c r="F70" s="26"/>
      <c r="G70" s="40"/>
      <c r="H70" s="39"/>
      <c r="I70" s="14">
        <f t="shared" si="0"/>
        <v>0.7250000238418579</v>
      </c>
      <c r="J70" s="41"/>
    </row>
    <row r="71" spans="1:10" s="7" customFormat="1" ht="15.75">
      <c r="A71" s="26"/>
      <c r="B71" s="18"/>
      <c r="C71" s="18"/>
      <c r="D71" s="40"/>
      <c r="E71" s="26"/>
      <c r="F71" s="26"/>
      <c r="G71" s="18"/>
      <c r="H71" s="39"/>
      <c r="I71" s="14">
        <f t="shared" si="0"/>
        <v>0.7250000238418579</v>
      </c>
      <c r="J71" s="41"/>
    </row>
    <row r="72" spans="1:10" s="7" customFormat="1" ht="15.75">
      <c r="A72" s="26"/>
      <c r="B72" s="18"/>
      <c r="C72" s="18"/>
      <c r="D72" s="40"/>
      <c r="E72" s="26"/>
      <c r="F72" s="26"/>
      <c r="G72" s="18"/>
      <c r="H72" s="39"/>
      <c r="I72" s="14">
        <f t="shared" si="0"/>
        <v>0.7250000238418579</v>
      </c>
      <c r="J72" s="41"/>
    </row>
    <row r="73" spans="1:10" s="7" customFormat="1" ht="15.75">
      <c r="A73" s="26"/>
      <c r="B73" s="18"/>
      <c r="C73" s="18"/>
      <c r="D73" s="40"/>
      <c r="E73" s="26"/>
      <c r="F73" s="26"/>
      <c r="G73" s="18"/>
      <c r="H73" s="39"/>
      <c r="I73" s="14">
        <f t="shared" si="0"/>
        <v>0.7250000238418579</v>
      </c>
      <c r="J73" s="41"/>
    </row>
    <row r="74" spans="1:10" s="7" customFormat="1" ht="15.75">
      <c r="A74" s="26"/>
      <c r="B74" s="18"/>
      <c r="C74" s="18"/>
      <c r="D74" s="40"/>
      <c r="E74" s="26"/>
      <c r="F74" s="26"/>
      <c r="G74" s="18"/>
      <c r="H74" s="39"/>
      <c r="I74" s="14">
        <f aca="true" t="shared" si="2" ref="I74:I97">WAVAFactor($M$4,F74,$M$3)</f>
        <v>0.7250000238418579</v>
      </c>
      <c r="J74" s="41"/>
    </row>
    <row r="75" spans="1:10" s="7" customFormat="1" ht="15.75">
      <c r="A75" s="26"/>
      <c r="B75" s="18"/>
      <c r="C75" s="18"/>
      <c r="D75" s="40"/>
      <c r="E75" s="26"/>
      <c r="F75" s="26"/>
      <c r="G75" s="18"/>
      <c r="H75" s="39"/>
      <c r="I75" s="14">
        <f t="shared" si="2"/>
        <v>0.7250000238418579</v>
      </c>
      <c r="J75" s="41"/>
    </row>
    <row r="76" spans="1:10" s="7" customFormat="1" ht="15.75">
      <c r="A76" s="26"/>
      <c r="B76" s="18"/>
      <c r="C76" s="18"/>
      <c r="D76" s="40"/>
      <c r="E76" s="26"/>
      <c r="F76" s="26"/>
      <c r="G76" s="18"/>
      <c r="H76" s="39"/>
      <c r="I76" s="14">
        <f t="shared" si="2"/>
        <v>0.7250000238418579</v>
      </c>
      <c r="J76" s="41"/>
    </row>
    <row r="77" spans="1:10" s="7" customFormat="1" ht="15.75">
      <c r="A77" s="26"/>
      <c r="B77" s="18"/>
      <c r="C77" s="18"/>
      <c r="D77" s="40"/>
      <c r="E77" s="26"/>
      <c r="F77" s="26"/>
      <c r="G77" s="18"/>
      <c r="H77" s="39"/>
      <c r="I77" s="14">
        <f t="shared" si="2"/>
        <v>0.7250000238418579</v>
      </c>
      <c r="J77" s="41"/>
    </row>
    <row r="78" spans="1:10" s="7" customFormat="1" ht="15.75">
      <c r="A78" s="26"/>
      <c r="B78" s="18"/>
      <c r="C78" s="18"/>
      <c r="D78" s="40"/>
      <c r="E78" s="26"/>
      <c r="F78" s="26"/>
      <c r="G78" s="18"/>
      <c r="H78" s="39"/>
      <c r="I78" s="14">
        <f t="shared" si="2"/>
        <v>0.7250000238418579</v>
      </c>
      <c r="J78" s="41"/>
    </row>
    <row r="79" spans="1:10" s="7" customFormat="1" ht="15.75">
      <c r="A79" s="26"/>
      <c r="B79" s="18"/>
      <c r="C79" s="18"/>
      <c r="D79" s="18"/>
      <c r="E79" s="26"/>
      <c r="F79" s="26"/>
      <c r="G79" s="18"/>
      <c r="H79" s="27"/>
      <c r="I79" s="14">
        <f t="shared" si="2"/>
        <v>0.7250000238418579</v>
      </c>
      <c r="J79" s="41"/>
    </row>
    <row r="80" spans="1:10" s="7" customFormat="1" ht="15.75">
      <c r="A80" s="26"/>
      <c r="B80" s="18"/>
      <c r="C80" s="18"/>
      <c r="D80" s="18"/>
      <c r="E80" s="26"/>
      <c r="F80" s="26"/>
      <c r="G80" s="18"/>
      <c r="H80" s="27"/>
      <c r="I80" s="14">
        <f t="shared" si="2"/>
        <v>0.7250000238418579</v>
      </c>
      <c r="J80" s="41"/>
    </row>
    <row r="81" spans="1:10" s="7" customFormat="1" ht="15.75">
      <c r="A81" s="26"/>
      <c r="B81" s="18"/>
      <c r="C81" s="18"/>
      <c r="D81" s="18"/>
      <c r="E81" s="26"/>
      <c r="F81" s="26"/>
      <c r="G81" s="18"/>
      <c r="H81" s="27"/>
      <c r="I81" s="14">
        <f t="shared" si="2"/>
        <v>0.7250000238418579</v>
      </c>
      <c r="J81" s="41"/>
    </row>
    <row r="82" spans="1:10" s="7" customFormat="1" ht="15.75">
      <c r="A82" s="26"/>
      <c r="B82" s="18"/>
      <c r="C82" s="18"/>
      <c r="D82" s="18"/>
      <c r="E82" s="26"/>
      <c r="F82" s="26"/>
      <c r="G82" s="18"/>
      <c r="H82" s="27"/>
      <c r="I82" s="14">
        <f t="shared" si="2"/>
        <v>0.7250000238418579</v>
      </c>
      <c r="J82" s="41"/>
    </row>
    <row r="83" spans="1:10" s="7" customFormat="1" ht="15.75">
      <c r="A83" s="26"/>
      <c r="B83" s="18"/>
      <c r="C83" s="18"/>
      <c r="D83" s="18"/>
      <c r="E83" s="18"/>
      <c r="F83" s="18"/>
      <c r="G83" s="18"/>
      <c r="H83" s="27"/>
      <c r="I83" s="14">
        <f t="shared" si="2"/>
        <v>0.7250000238418579</v>
      </c>
      <c r="J83" s="41"/>
    </row>
    <row r="84" spans="1:10" s="7" customFormat="1" ht="15.75">
      <c r="A84" s="26"/>
      <c r="B84" s="18"/>
      <c r="C84" s="18"/>
      <c r="D84" s="18"/>
      <c r="E84" s="18"/>
      <c r="F84" s="18"/>
      <c r="G84" s="18"/>
      <c r="H84" s="27"/>
      <c r="I84" s="14">
        <f t="shared" si="2"/>
        <v>0.7250000238418579</v>
      </c>
      <c r="J84" s="41"/>
    </row>
    <row r="85" spans="1:10" s="7" customFormat="1" ht="15.75">
      <c r="A85" s="26"/>
      <c r="B85" s="18"/>
      <c r="C85" s="18"/>
      <c r="D85" s="18"/>
      <c r="E85" s="18"/>
      <c r="F85" s="18"/>
      <c r="G85" s="18"/>
      <c r="H85" s="27"/>
      <c r="I85" s="14">
        <f t="shared" si="2"/>
        <v>0.7250000238418579</v>
      </c>
      <c r="J85" s="41"/>
    </row>
    <row r="86" spans="1:10" s="7" customFormat="1" ht="15.75">
      <c r="A86" s="26"/>
      <c r="B86" s="18"/>
      <c r="C86" s="18"/>
      <c r="D86" s="18"/>
      <c r="E86" s="18"/>
      <c r="F86" s="18"/>
      <c r="G86" s="18"/>
      <c r="H86" s="27"/>
      <c r="I86" s="14">
        <f t="shared" si="2"/>
        <v>0.7250000238418579</v>
      </c>
      <c r="J86" s="41"/>
    </row>
    <row r="87" spans="1:10" s="7" customFormat="1" ht="15.75">
      <c r="A87" s="26"/>
      <c r="B87" s="18"/>
      <c r="C87" s="18"/>
      <c r="D87" s="18"/>
      <c r="E87" s="18"/>
      <c r="F87" s="18"/>
      <c r="G87" s="18"/>
      <c r="H87" s="27"/>
      <c r="I87" s="14">
        <f t="shared" si="2"/>
        <v>0.7250000238418579</v>
      </c>
      <c r="J87" s="41"/>
    </row>
    <row r="88" spans="1:10" s="7" customFormat="1" ht="15.75">
      <c r="A88" s="26"/>
      <c r="B88" s="18"/>
      <c r="C88" s="18"/>
      <c r="D88" s="18"/>
      <c r="E88" s="18"/>
      <c r="F88" s="18"/>
      <c r="G88" s="18"/>
      <c r="H88" s="27"/>
      <c r="I88" s="14">
        <f t="shared" si="2"/>
        <v>0.7250000238418579</v>
      </c>
      <c r="J88" s="41"/>
    </row>
    <row r="89" spans="1:10" s="7" customFormat="1" ht="15.75">
      <c r="A89" s="26"/>
      <c r="B89" s="18"/>
      <c r="C89" s="18"/>
      <c r="D89" s="18"/>
      <c r="E89" s="18"/>
      <c r="F89" s="18"/>
      <c r="G89" s="18"/>
      <c r="H89" s="27"/>
      <c r="I89" s="14">
        <f t="shared" si="2"/>
        <v>0.7250000238418579</v>
      </c>
      <c r="J89" s="41"/>
    </row>
    <row r="90" spans="1:10" s="7" customFormat="1" ht="15.75">
      <c r="A90" s="26"/>
      <c r="B90" s="18"/>
      <c r="C90" s="18"/>
      <c r="D90" s="18"/>
      <c r="E90" s="18"/>
      <c r="F90" s="18"/>
      <c r="G90" s="18"/>
      <c r="H90" s="27"/>
      <c r="I90" s="14">
        <f t="shared" si="2"/>
        <v>0.7250000238418579</v>
      </c>
      <c r="J90" s="41"/>
    </row>
    <row r="91" spans="8:10" ht="15.75">
      <c r="H91" s="8"/>
      <c r="I91" s="14">
        <f t="shared" si="2"/>
        <v>0.7250000238418579</v>
      </c>
      <c r="J91" s="17"/>
    </row>
    <row r="92" spans="8:10" ht="15.75">
      <c r="H92" s="8"/>
      <c r="I92" s="14">
        <f t="shared" si="2"/>
        <v>0.7250000238418579</v>
      </c>
      <c r="J92" s="17"/>
    </row>
    <row r="93" spans="8:10" ht="15.75">
      <c r="H93" s="8"/>
      <c r="I93" s="14">
        <f t="shared" si="2"/>
        <v>0.7250000238418579</v>
      </c>
      <c r="J93" s="17"/>
    </row>
    <row r="94" spans="8:10" ht="15.75">
      <c r="H94" s="8"/>
      <c r="I94" s="14">
        <f t="shared" si="2"/>
        <v>0.7250000238418579</v>
      </c>
      <c r="J94" s="17"/>
    </row>
    <row r="95" spans="8:10" ht="15.75">
      <c r="H95" s="8"/>
      <c r="I95" s="14">
        <f t="shared" si="2"/>
        <v>0.7250000238418579</v>
      </c>
      <c r="J95" s="8"/>
    </row>
    <row r="96" spans="8:10" ht="15.75">
      <c r="H96" s="8"/>
      <c r="I96" s="14">
        <f t="shared" si="2"/>
        <v>0.7250000238418579</v>
      </c>
      <c r="J96" s="8"/>
    </row>
    <row r="97" spans="8:10" ht="15.75">
      <c r="H97" s="8"/>
      <c r="I97" s="14">
        <f t="shared" si="2"/>
        <v>0.7250000238418579</v>
      </c>
      <c r="J97" s="8"/>
    </row>
    <row r="98" spans="8:10" ht="15">
      <c r="H98" s="8"/>
      <c r="I98" s="8"/>
      <c r="J9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10" customWidth="1"/>
    <col min="2" max="2" width="7.7109375" style="9" customWidth="1"/>
    <col min="3" max="3" width="6.28125" style="9" customWidth="1"/>
    <col min="4" max="4" width="27.421875" style="9" customWidth="1"/>
    <col min="5" max="5" width="12.421875" style="9" customWidth="1"/>
    <col min="6" max="6" width="9.8515625" style="9" customWidth="1"/>
    <col min="7" max="7" width="12.57421875" style="9" customWidth="1"/>
    <col min="8" max="8" width="11.7109375" style="9" customWidth="1"/>
    <col min="9" max="9" width="10.421875" style="9" hidden="1" customWidth="1"/>
    <col min="10" max="10" width="14.57421875" style="9" customWidth="1"/>
    <col min="12" max="14" width="9.140625" style="0" hidden="1" customWidth="1"/>
    <col min="15" max="15" width="18.140625" style="0" customWidth="1"/>
  </cols>
  <sheetData>
    <row r="1" spans="1:12" ht="18">
      <c r="A1" s="15" t="s">
        <v>208</v>
      </c>
      <c r="K1" s="6"/>
      <c r="L1" t="s">
        <v>160</v>
      </c>
    </row>
    <row r="2" spans="1:11" ht="18">
      <c r="A2" s="15" t="s">
        <v>184</v>
      </c>
      <c r="K2" s="5"/>
    </row>
    <row r="3" spans="11:24" ht="15">
      <c r="K3" s="5"/>
      <c r="L3" t="s">
        <v>157</v>
      </c>
      <c r="M3">
        <v>0</v>
      </c>
      <c r="N3" t="str">
        <f>IF(M3=0,"Women","Men")</f>
        <v>Women</v>
      </c>
      <c r="S3" s="1"/>
      <c r="T3" s="1"/>
      <c r="V3" s="3"/>
      <c r="X3" s="4"/>
    </row>
    <row r="4" spans="1:24" s="28" customFormat="1" ht="16.5" thickBot="1">
      <c r="A4" s="34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4" t="s">
        <v>176</v>
      </c>
      <c r="H4" s="34" t="s">
        <v>177</v>
      </c>
      <c r="I4" s="34"/>
      <c r="J4" s="34" t="s">
        <v>178</v>
      </c>
      <c r="K4" s="27"/>
      <c r="L4" s="28" t="s">
        <v>158</v>
      </c>
      <c r="M4" s="28" t="s">
        <v>185</v>
      </c>
      <c r="V4" s="39"/>
      <c r="X4" s="39"/>
    </row>
    <row r="5" spans="1:24" s="28" customFormat="1" ht="15.75">
      <c r="A5" s="31" t="s">
        <v>277</v>
      </c>
      <c r="B5" s="31" t="s">
        <v>335</v>
      </c>
      <c r="C5" s="31"/>
      <c r="D5" s="37" t="s">
        <v>233</v>
      </c>
      <c r="E5" s="31" t="s">
        <v>284</v>
      </c>
      <c r="F5" s="31" t="s">
        <v>240</v>
      </c>
      <c r="G5" s="37" t="s">
        <v>216</v>
      </c>
      <c r="H5" s="44">
        <v>0.007947453703703703</v>
      </c>
      <c r="I5" s="33">
        <f>WAVAFactor($M$4,F5,$M$3)</f>
        <v>0.8201000094413757</v>
      </c>
      <c r="J5" s="44">
        <v>0.006517706857442304</v>
      </c>
      <c r="K5" s="27"/>
      <c r="V5" s="39"/>
      <c r="X5" s="39"/>
    </row>
    <row r="6" spans="1:24" s="28" customFormat="1" ht="15.75">
      <c r="A6" s="11" t="s">
        <v>278</v>
      </c>
      <c r="B6" s="11" t="s">
        <v>335</v>
      </c>
      <c r="C6" s="11"/>
      <c r="D6" s="36" t="s">
        <v>235</v>
      </c>
      <c r="E6" s="23" t="s">
        <v>236</v>
      </c>
      <c r="F6" s="24" t="s">
        <v>237</v>
      </c>
      <c r="G6" s="36" t="s">
        <v>213</v>
      </c>
      <c r="H6" s="16">
        <v>0.009366319444444444</v>
      </c>
      <c r="I6" s="14">
        <f>WAVAFactor($M$4,F6,$M$3)</f>
        <v>0.8091999888420105</v>
      </c>
      <c r="J6" s="16">
        <v>0.00757922558993515</v>
      </c>
      <c r="K6" s="27"/>
      <c r="V6" s="27"/>
      <c r="X6" s="27"/>
    </row>
    <row r="7" spans="1:24" s="28" customFormat="1" ht="15.75">
      <c r="A7" s="11" t="s">
        <v>279</v>
      </c>
      <c r="B7" s="11" t="s">
        <v>335</v>
      </c>
      <c r="C7" s="11"/>
      <c r="D7" s="25" t="s">
        <v>241</v>
      </c>
      <c r="E7" s="11" t="s">
        <v>242</v>
      </c>
      <c r="F7" s="11" t="s">
        <v>243</v>
      </c>
      <c r="G7" s="25" t="s">
        <v>213</v>
      </c>
      <c r="H7" s="16">
        <v>0.008728703703703704</v>
      </c>
      <c r="I7" s="14">
        <f>WAVAFactor($M$4,F7,$M$3)</f>
        <v>0.9071000218391418</v>
      </c>
      <c r="J7" s="16">
        <v>0.007917807320257028</v>
      </c>
      <c r="K7" s="27"/>
      <c r="V7" s="39"/>
      <c r="X7" s="39"/>
    </row>
    <row r="8" spans="1:24" s="28" customFormat="1" ht="15.75">
      <c r="A8" s="11" t="s">
        <v>280</v>
      </c>
      <c r="B8" s="11" t="s">
        <v>335</v>
      </c>
      <c r="C8" s="11"/>
      <c r="D8" s="25" t="s">
        <v>238</v>
      </c>
      <c r="E8" s="11" t="s">
        <v>239</v>
      </c>
      <c r="F8" s="11" t="s">
        <v>240</v>
      </c>
      <c r="G8" s="25" t="s">
        <v>216</v>
      </c>
      <c r="H8" s="16">
        <v>0.011428009259259258</v>
      </c>
      <c r="I8" s="14">
        <f>WAVAFactor($M$4,F8,$M$3)</f>
        <v>0.8201000094413757</v>
      </c>
      <c r="J8" s="16">
        <v>0.009372110501414647</v>
      </c>
      <c r="K8" s="27"/>
      <c r="V8" s="39"/>
      <c r="X8" s="39"/>
    </row>
    <row r="9" spans="1:24" s="28" customFormat="1" ht="15.75">
      <c r="A9" s="26"/>
      <c r="B9" s="26"/>
      <c r="C9" s="26"/>
      <c r="D9" s="40"/>
      <c r="E9" s="26"/>
      <c r="F9" s="26"/>
      <c r="G9" s="40"/>
      <c r="H9" s="41"/>
      <c r="I9" s="33">
        <f aca="true" t="shared" si="0" ref="I9:I47">WAVAFactor($M$4,F9,$M$3)</f>
        <v>0.7250000238418579</v>
      </c>
      <c r="J9" s="41"/>
      <c r="K9" s="27"/>
      <c r="V9" s="39"/>
      <c r="X9" s="39"/>
    </row>
    <row r="10" spans="1:24" s="28" customFormat="1" ht="15.75">
      <c r="A10" s="26"/>
      <c r="B10" s="26"/>
      <c r="C10" s="26"/>
      <c r="D10" s="40"/>
      <c r="E10" s="26"/>
      <c r="F10" s="26"/>
      <c r="G10" s="40"/>
      <c r="H10" s="41"/>
      <c r="I10" s="14">
        <f t="shared" si="0"/>
        <v>0.7250000238418579</v>
      </c>
      <c r="J10" s="41"/>
      <c r="K10" s="27"/>
      <c r="V10" s="39"/>
      <c r="X10" s="39"/>
    </row>
    <row r="11" spans="1:24" s="28" customFormat="1" ht="15.75">
      <c r="A11" s="26"/>
      <c r="B11" s="26"/>
      <c r="C11" s="26"/>
      <c r="D11" s="40"/>
      <c r="E11" s="26"/>
      <c r="F11" s="26"/>
      <c r="G11" s="40"/>
      <c r="H11" s="41"/>
      <c r="I11" s="14">
        <f t="shared" si="0"/>
        <v>0.7250000238418579</v>
      </c>
      <c r="J11" s="41"/>
      <c r="K11" s="27"/>
      <c r="V11" s="39"/>
      <c r="X11" s="39"/>
    </row>
    <row r="12" spans="1:24" s="28" customFormat="1" ht="15.75">
      <c r="A12" s="26"/>
      <c r="B12" s="26"/>
      <c r="C12" s="26"/>
      <c r="D12" s="40"/>
      <c r="E12" s="26"/>
      <c r="F12" s="26"/>
      <c r="G12" s="40"/>
      <c r="H12" s="41"/>
      <c r="I12" s="14">
        <f t="shared" si="0"/>
        <v>0.7250000238418579</v>
      </c>
      <c r="J12" s="41"/>
      <c r="K12" s="27"/>
      <c r="V12" s="39"/>
      <c r="X12" s="39"/>
    </row>
    <row r="13" spans="1:21" s="28" customFormat="1" ht="15.75">
      <c r="A13" s="26"/>
      <c r="B13" s="26"/>
      <c r="C13" s="26"/>
      <c r="D13" s="40"/>
      <c r="E13" s="26"/>
      <c r="F13" s="26"/>
      <c r="G13" s="40"/>
      <c r="H13" s="41"/>
      <c r="I13" s="14">
        <f t="shared" si="0"/>
        <v>0.7250000238418579</v>
      </c>
      <c r="J13" s="41"/>
      <c r="K13" s="18"/>
      <c r="S13" s="39"/>
      <c r="U13" s="39"/>
    </row>
    <row r="14" spans="1:21" s="28" customFormat="1" ht="15.75">
      <c r="A14" s="26"/>
      <c r="B14" s="26"/>
      <c r="C14" s="26"/>
      <c r="D14" s="40"/>
      <c r="E14" s="26"/>
      <c r="F14" s="26"/>
      <c r="G14" s="40"/>
      <c r="H14" s="41"/>
      <c r="I14" s="14">
        <f t="shared" si="0"/>
        <v>0.7250000238418579</v>
      </c>
      <c r="J14" s="41"/>
      <c r="K14" s="19"/>
      <c r="S14" s="39"/>
      <c r="U14" s="39"/>
    </row>
    <row r="15" spans="1:21" s="28" customFormat="1" ht="15.75">
      <c r="A15" s="26"/>
      <c r="B15" s="26"/>
      <c r="C15" s="26"/>
      <c r="D15" s="40"/>
      <c r="E15" s="26"/>
      <c r="F15" s="26"/>
      <c r="G15" s="40"/>
      <c r="H15" s="41"/>
      <c r="I15" s="14">
        <f t="shared" si="0"/>
        <v>0.7250000238418579</v>
      </c>
      <c r="J15" s="41"/>
      <c r="S15" s="39"/>
      <c r="U15" s="39"/>
    </row>
    <row r="16" spans="1:20" s="28" customFormat="1" ht="15.75">
      <c r="A16" s="26"/>
      <c r="B16" s="26"/>
      <c r="C16" s="26"/>
      <c r="D16" s="40"/>
      <c r="E16" s="26"/>
      <c r="F16" s="26"/>
      <c r="G16" s="40"/>
      <c r="H16" s="41"/>
      <c r="I16" s="14">
        <f t="shared" si="0"/>
        <v>0.7250000238418579</v>
      </c>
      <c r="J16" s="41"/>
      <c r="R16" s="39"/>
      <c r="T16" s="39"/>
    </row>
    <row r="17" spans="1:20" s="28" customFormat="1" ht="15.75">
      <c r="A17" s="26"/>
      <c r="B17" s="26"/>
      <c r="C17" s="26"/>
      <c r="D17" s="40"/>
      <c r="E17" s="26"/>
      <c r="F17" s="26"/>
      <c r="G17" s="40"/>
      <c r="H17" s="41"/>
      <c r="I17" s="14">
        <f t="shared" si="0"/>
        <v>0.7250000238418579</v>
      </c>
      <c r="J17" s="41"/>
      <c r="R17" s="39"/>
      <c r="T17" s="39"/>
    </row>
    <row r="18" spans="1:20" s="28" customFormat="1" ht="15.75">
      <c r="A18" s="26"/>
      <c r="B18" s="26"/>
      <c r="C18" s="26"/>
      <c r="D18" s="40"/>
      <c r="E18" s="26"/>
      <c r="F18" s="26"/>
      <c r="G18" s="40"/>
      <c r="H18" s="41"/>
      <c r="I18" s="14">
        <f t="shared" si="0"/>
        <v>0.7250000238418579</v>
      </c>
      <c r="J18" s="41"/>
      <c r="R18" s="39"/>
      <c r="T18" s="39"/>
    </row>
    <row r="19" spans="1:20" s="28" customFormat="1" ht="15.75">
      <c r="A19" s="26"/>
      <c r="B19" s="26"/>
      <c r="C19" s="26"/>
      <c r="D19" s="40"/>
      <c r="E19" s="26"/>
      <c r="F19" s="26"/>
      <c r="G19" s="40"/>
      <c r="H19" s="41"/>
      <c r="I19" s="14">
        <f t="shared" si="0"/>
        <v>0.7250000238418579</v>
      </c>
      <c r="J19" s="41"/>
      <c r="R19" s="39"/>
      <c r="T19" s="39"/>
    </row>
    <row r="20" spans="1:20" s="28" customFormat="1" ht="15.75">
      <c r="A20" s="26"/>
      <c r="B20" s="26"/>
      <c r="C20" s="26"/>
      <c r="D20" s="40"/>
      <c r="E20" s="26"/>
      <c r="F20" s="26"/>
      <c r="G20" s="40"/>
      <c r="H20" s="41"/>
      <c r="I20" s="14">
        <f t="shared" si="0"/>
        <v>0.7250000238418579</v>
      </c>
      <c r="J20" s="41"/>
      <c r="R20" s="39"/>
      <c r="T20" s="39"/>
    </row>
    <row r="21" spans="1:20" s="28" customFormat="1" ht="15.75">
      <c r="A21" s="26"/>
      <c r="B21" s="26"/>
      <c r="C21" s="26"/>
      <c r="D21" s="40"/>
      <c r="E21" s="26"/>
      <c r="F21" s="26"/>
      <c r="G21" s="40"/>
      <c r="H21" s="41"/>
      <c r="I21" s="14">
        <f t="shared" si="0"/>
        <v>0.7250000238418579</v>
      </c>
      <c r="J21" s="41"/>
      <c r="R21" s="39"/>
      <c r="T21" s="39"/>
    </row>
    <row r="22" spans="1:20" s="28" customFormat="1" ht="15.75">
      <c r="A22" s="26"/>
      <c r="B22" s="26"/>
      <c r="C22" s="26"/>
      <c r="D22" s="18"/>
      <c r="E22" s="26"/>
      <c r="F22" s="26"/>
      <c r="G22" s="40"/>
      <c r="H22" s="41"/>
      <c r="I22" s="14">
        <f t="shared" si="0"/>
        <v>0.7250000238418579</v>
      </c>
      <c r="J22" s="41"/>
      <c r="R22" s="39"/>
      <c r="T22" s="39"/>
    </row>
    <row r="23" spans="1:20" s="28" customFormat="1" ht="15.75">
      <c r="A23" s="26"/>
      <c r="B23" s="26"/>
      <c r="C23" s="26"/>
      <c r="D23" s="18"/>
      <c r="E23" s="26"/>
      <c r="F23" s="26"/>
      <c r="G23" s="40"/>
      <c r="H23" s="41"/>
      <c r="I23" s="14">
        <f t="shared" si="0"/>
        <v>0.7250000238418579</v>
      </c>
      <c r="J23" s="41"/>
      <c r="R23" s="39"/>
      <c r="T23" s="39"/>
    </row>
    <row r="24" spans="1:14" s="28" customFormat="1" ht="15.75">
      <c r="A24" s="26"/>
      <c r="B24" s="26"/>
      <c r="C24" s="26"/>
      <c r="D24" s="18"/>
      <c r="E24" s="26"/>
      <c r="F24" s="26"/>
      <c r="G24" s="40"/>
      <c r="H24" s="41"/>
      <c r="I24" s="14">
        <f t="shared" si="0"/>
        <v>0.7250000238418579</v>
      </c>
      <c r="J24" s="41"/>
      <c r="L24" s="39"/>
      <c r="N24" s="39"/>
    </row>
    <row r="25" spans="1:14" s="28" customFormat="1" ht="15.75">
      <c r="A25" s="26"/>
      <c r="B25" s="26"/>
      <c r="C25" s="26"/>
      <c r="D25" s="18"/>
      <c r="E25" s="26"/>
      <c r="F25" s="26"/>
      <c r="G25" s="40"/>
      <c r="H25" s="41"/>
      <c r="I25" s="14">
        <f t="shared" si="0"/>
        <v>0.7250000238418579</v>
      </c>
      <c r="J25" s="41"/>
      <c r="L25" s="39"/>
      <c r="N25" s="39"/>
    </row>
    <row r="26" spans="1:10" s="28" customFormat="1" ht="15.75">
      <c r="A26" s="10"/>
      <c r="B26" s="10"/>
      <c r="C26" s="10"/>
      <c r="D26" s="9"/>
      <c r="E26" s="10"/>
      <c r="F26" s="10"/>
      <c r="G26" s="35"/>
      <c r="H26" s="17"/>
      <c r="I26" s="14">
        <f t="shared" si="0"/>
        <v>0.7250000238418579</v>
      </c>
      <c r="J26" s="17"/>
    </row>
    <row r="27" spans="1:10" s="28" customFormat="1" ht="15.75">
      <c r="A27" s="10"/>
      <c r="B27" s="10"/>
      <c r="C27" s="10"/>
      <c r="D27" s="9"/>
      <c r="E27" s="10"/>
      <c r="F27" s="10"/>
      <c r="G27" s="35"/>
      <c r="H27" s="17"/>
      <c r="I27" s="14">
        <f t="shared" si="0"/>
        <v>0.7250000238418579</v>
      </c>
      <c r="J27" s="17"/>
    </row>
    <row r="28" spans="1:10" s="28" customFormat="1" ht="15.75">
      <c r="A28" s="10"/>
      <c r="B28" s="10"/>
      <c r="C28" s="10"/>
      <c r="D28" s="9"/>
      <c r="E28" s="9"/>
      <c r="F28" s="9"/>
      <c r="G28" s="35"/>
      <c r="H28" s="17"/>
      <c r="I28" s="14">
        <f t="shared" si="0"/>
        <v>0.7250000238418579</v>
      </c>
      <c r="J28" s="17"/>
    </row>
    <row r="29" spans="1:10" s="28" customFormat="1" ht="15.75">
      <c r="A29" s="10"/>
      <c r="B29" s="10"/>
      <c r="C29" s="10"/>
      <c r="D29" s="9"/>
      <c r="E29" s="9"/>
      <c r="F29" s="9"/>
      <c r="G29" s="35"/>
      <c r="H29" s="17"/>
      <c r="I29" s="14">
        <f t="shared" si="0"/>
        <v>0.7250000238418579</v>
      </c>
      <c r="J29" s="17"/>
    </row>
    <row r="30" spans="1:10" s="28" customFormat="1" ht="15.75">
      <c r="A30" s="10"/>
      <c r="B30" s="10"/>
      <c r="C30" s="10"/>
      <c r="D30" s="9"/>
      <c r="E30" s="9"/>
      <c r="F30" s="9"/>
      <c r="G30" s="35"/>
      <c r="H30" s="17"/>
      <c r="I30" s="14">
        <f t="shared" si="0"/>
        <v>0.7250000238418579</v>
      </c>
      <c r="J30" s="17"/>
    </row>
    <row r="31" spans="1:10" s="28" customFormat="1" ht="15.75">
      <c r="A31" s="10"/>
      <c r="B31" s="10"/>
      <c r="C31" s="10"/>
      <c r="D31" s="9"/>
      <c r="E31" s="9"/>
      <c r="F31" s="9"/>
      <c r="G31" s="35"/>
      <c r="H31" s="17"/>
      <c r="I31" s="14">
        <f t="shared" si="0"/>
        <v>0.7250000238418579</v>
      </c>
      <c r="J31" s="17"/>
    </row>
    <row r="32" spans="1:10" s="28" customFormat="1" ht="15.75">
      <c r="A32" s="10"/>
      <c r="B32" s="10"/>
      <c r="C32" s="10"/>
      <c r="D32" s="9"/>
      <c r="E32" s="9"/>
      <c r="F32" s="9"/>
      <c r="G32" s="35"/>
      <c r="H32" s="17"/>
      <c r="I32" s="14">
        <f t="shared" si="0"/>
        <v>0.7250000238418579</v>
      </c>
      <c r="J32" s="17"/>
    </row>
    <row r="33" spans="1:10" s="28" customFormat="1" ht="15.75">
      <c r="A33" s="10"/>
      <c r="B33" s="10"/>
      <c r="C33" s="10"/>
      <c r="D33" s="9"/>
      <c r="E33" s="9"/>
      <c r="F33" s="9"/>
      <c r="G33" s="35"/>
      <c r="H33" s="17"/>
      <c r="I33" s="14">
        <f t="shared" si="0"/>
        <v>0.7250000238418579</v>
      </c>
      <c r="J33" s="17"/>
    </row>
    <row r="34" spans="1:10" s="28" customFormat="1" ht="15.75">
      <c r="A34" s="10"/>
      <c r="B34" s="10"/>
      <c r="C34" s="10"/>
      <c r="D34" s="9"/>
      <c r="E34" s="9"/>
      <c r="F34" s="9"/>
      <c r="G34" s="35"/>
      <c r="H34" s="17"/>
      <c r="I34" s="14">
        <f t="shared" si="0"/>
        <v>0.7250000238418579</v>
      </c>
      <c r="J34" s="17"/>
    </row>
    <row r="35" spans="1:10" s="28" customFormat="1" ht="15.75">
      <c r="A35" s="10"/>
      <c r="B35" s="10"/>
      <c r="C35" s="10"/>
      <c r="D35" s="9"/>
      <c r="E35" s="9"/>
      <c r="F35" s="9"/>
      <c r="G35" s="35"/>
      <c r="H35" s="17"/>
      <c r="I35" s="14">
        <f t="shared" si="0"/>
        <v>0.7250000238418579</v>
      </c>
      <c r="J35" s="17"/>
    </row>
    <row r="36" spans="1:10" s="28" customFormat="1" ht="15.75">
      <c r="A36" s="10"/>
      <c r="B36" s="9"/>
      <c r="C36" s="9"/>
      <c r="D36" s="9"/>
      <c r="E36" s="9"/>
      <c r="F36" s="9"/>
      <c r="G36" s="9"/>
      <c r="H36" s="17"/>
      <c r="I36" s="14">
        <f t="shared" si="0"/>
        <v>0.7250000238418579</v>
      </c>
      <c r="J36" s="17"/>
    </row>
    <row r="37" spans="1:10" s="28" customFormat="1" ht="15.75">
      <c r="A37" s="10"/>
      <c r="B37" s="9"/>
      <c r="C37" s="9"/>
      <c r="D37" s="9"/>
      <c r="E37" s="9"/>
      <c r="F37" s="9"/>
      <c r="G37" s="9"/>
      <c r="H37" s="17"/>
      <c r="I37" s="14">
        <f t="shared" si="0"/>
        <v>0.7250000238418579</v>
      </c>
      <c r="J37" s="17"/>
    </row>
    <row r="38" spans="1:10" s="28" customFormat="1" ht="15.75">
      <c r="A38" s="10"/>
      <c r="B38" s="9"/>
      <c r="C38" s="9"/>
      <c r="D38" s="9"/>
      <c r="E38" s="9"/>
      <c r="F38" s="9"/>
      <c r="G38" s="9"/>
      <c r="H38" s="17"/>
      <c r="I38" s="14">
        <f t="shared" si="0"/>
        <v>0.7250000238418579</v>
      </c>
      <c r="J38" s="17"/>
    </row>
    <row r="39" spans="1:10" s="28" customFormat="1" ht="15.75">
      <c r="A39" s="10"/>
      <c r="B39" s="9"/>
      <c r="C39" s="9"/>
      <c r="D39" s="9"/>
      <c r="E39" s="9"/>
      <c r="F39" s="9"/>
      <c r="G39" s="9"/>
      <c r="H39" s="17"/>
      <c r="I39" s="14">
        <f t="shared" si="0"/>
        <v>0.7250000238418579</v>
      </c>
      <c r="J39" s="17"/>
    </row>
    <row r="40" spans="1:10" s="28" customFormat="1" ht="15.75">
      <c r="A40" s="10"/>
      <c r="B40" s="9"/>
      <c r="C40" s="9"/>
      <c r="D40" s="9"/>
      <c r="E40" s="9"/>
      <c r="F40" s="9"/>
      <c r="G40" s="9"/>
      <c r="H40" s="17"/>
      <c r="I40" s="14">
        <f t="shared" si="0"/>
        <v>0.7250000238418579</v>
      </c>
      <c r="J40" s="17"/>
    </row>
    <row r="41" spans="1:10" s="28" customFormat="1" ht="15.75">
      <c r="A41" s="10"/>
      <c r="B41" s="9"/>
      <c r="C41" s="9"/>
      <c r="D41" s="9"/>
      <c r="E41" s="9"/>
      <c r="F41" s="9"/>
      <c r="G41" s="9"/>
      <c r="H41" s="17"/>
      <c r="I41" s="14">
        <f t="shared" si="0"/>
        <v>0.7250000238418579</v>
      </c>
      <c r="J41" s="17"/>
    </row>
    <row r="42" spans="1:10" s="28" customFormat="1" ht="15.75">
      <c r="A42" s="10"/>
      <c r="B42" s="9"/>
      <c r="C42" s="9"/>
      <c r="D42" s="9"/>
      <c r="E42" s="9"/>
      <c r="F42" s="9"/>
      <c r="G42" s="9"/>
      <c r="H42" s="17"/>
      <c r="I42" s="14">
        <f t="shared" si="0"/>
        <v>0.7250000238418579</v>
      </c>
      <c r="J42" s="17"/>
    </row>
    <row r="43" spans="1:10" s="28" customFormat="1" ht="15.75">
      <c r="A43" s="10"/>
      <c r="B43" s="9"/>
      <c r="C43" s="9"/>
      <c r="D43" s="9"/>
      <c r="E43" s="9"/>
      <c r="F43" s="9"/>
      <c r="G43" s="9"/>
      <c r="H43" s="17"/>
      <c r="I43" s="14">
        <f t="shared" si="0"/>
        <v>0.7250000238418579</v>
      </c>
      <c r="J43" s="17"/>
    </row>
    <row r="44" spans="1:10" s="28" customFormat="1" ht="15.75">
      <c r="A44" s="10"/>
      <c r="B44" s="9"/>
      <c r="C44" s="9"/>
      <c r="D44" s="9"/>
      <c r="E44" s="9"/>
      <c r="F44" s="9"/>
      <c r="G44" s="9"/>
      <c r="H44" s="17"/>
      <c r="I44" s="14">
        <f t="shared" si="0"/>
        <v>0.7250000238418579</v>
      </c>
      <c r="J44" s="17"/>
    </row>
    <row r="45" spans="1:10" s="28" customFormat="1" ht="15.75">
      <c r="A45" s="10"/>
      <c r="B45" s="9"/>
      <c r="C45" s="9"/>
      <c r="D45" s="9"/>
      <c r="E45" s="9"/>
      <c r="F45" s="9"/>
      <c r="G45" s="9"/>
      <c r="H45" s="17"/>
      <c r="I45" s="14">
        <f t="shared" si="0"/>
        <v>0.7250000238418579</v>
      </c>
      <c r="J45" s="17"/>
    </row>
    <row r="46" spans="1:10" s="28" customFormat="1" ht="15.75">
      <c r="A46" s="10"/>
      <c r="B46" s="9"/>
      <c r="C46" s="9"/>
      <c r="D46" s="9"/>
      <c r="E46" s="9"/>
      <c r="F46" s="9"/>
      <c r="G46" s="9"/>
      <c r="H46" s="17"/>
      <c r="I46" s="14">
        <f t="shared" si="0"/>
        <v>0.7250000238418579</v>
      </c>
      <c r="J46" s="17"/>
    </row>
    <row r="47" spans="8:10" ht="15.75">
      <c r="H47" s="17"/>
      <c r="I47" s="14">
        <f t="shared" si="0"/>
        <v>0.7250000238418579</v>
      </c>
      <c r="J47" s="17"/>
    </row>
    <row r="48" spans="8:10" ht="15.75">
      <c r="H48" s="17"/>
      <c r="I48" s="14">
        <f aca="true" t="shared" si="1" ref="I48:I61">WAVAFactor($M$4,F48,$M$3)</f>
        <v>0.7250000238418579</v>
      </c>
      <c r="J48" s="17"/>
    </row>
    <row r="49" spans="8:10" ht="15.75">
      <c r="H49" s="17"/>
      <c r="I49" s="14">
        <f t="shared" si="1"/>
        <v>0.7250000238418579</v>
      </c>
      <c r="J49" s="17"/>
    </row>
    <row r="50" spans="8:10" ht="15.75">
      <c r="H50" s="17"/>
      <c r="I50" s="14">
        <f t="shared" si="1"/>
        <v>0.7250000238418579</v>
      </c>
      <c r="J50" s="17"/>
    </row>
    <row r="51" spans="8:10" ht="15.75">
      <c r="H51" s="17"/>
      <c r="I51" s="14">
        <f t="shared" si="1"/>
        <v>0.7250000238418579</v>
      </c>
      <c r="J51" s="17"/>
    </row>
    <row r="52" spans="8:10" ht="15.75">
      <c r="H52" s="17"/>
      <c r="I52" s="14">
        <f t="shared" si="1"/>
        <v>0.7250000238418579</v>
      </c>
      <c r="J52" s="17"/>
    </row>
    <row r="53" spans="8:10" ht="15.75">
      <c r="H53" s="17"/>
      <c r="I53" s="14">
        <f t="shared" si="1"/>
        <v>0.7250000238418579</v>
      </c>
      <c r="J53" s="17"/>
    </row>
    <row r="54" spans="8:10" ht="15.75">
      <c r="H54" s="17"/>
      <c r="I54" s="14">
        <f t="shared" si="1"/>
        <v>0.7250000238418579</v>
      </c>
      <c r="J54" s="17"/>
    </row>
    <row r="55" spans="8:10" ht="15.75">
      <c r="H55" s="17"/>
      <c r="I55" s="14">
        <f t="shared" si="1"/>
        <v>0.7250000238418579</v>
      </c>
      <c r="J55" s="17"/>
    </row>
    <row r="56" spans="8:10" ht="15.75">
      <c r="H56" s="17"/>
      <c r="I56" s="14">
        <f t="shared" si="1"/>
        <v>0.7250000238418579</v>
      </c>
      <c r="J56" s="17"/>
    </row>
    <row r="57" spans="8:10" ht="15.75">
      <c r="H57" s="17"/>
      <c r="I57" s="14">
        <f t="shared" si="1"/>
        <v>0.7250000238418579</v>
      </c>
      <c r="J57" s="17"/>
    </row>
    <row r="58" spans="8:10" ht="15.75">
      <c r="H58" s="17"/>
      <c r="I58" s="14">
        <f t="shared" si="1"/>
        <v>0.7250000238418579</v>
      </c>
      <c r="J58" s="17"/>
    </row>
    <row r="59" spans="8:10" ht="15.75">
      <c r="H59" s="8"/>
      <c r="I59" s="14">
        <f t="shared" si="1"/>
        <v>0.7250000238418579</v>
      </c>
      <c r="J59" s="17"/>
    </row>
    <row r="60" spans="8:10" ht="15.75">
      <c r="H60" s="8"/>
      <c r="I60" s="14">
        <f t="shared" si="1"/>
        <v>0.7250000238418579</v>
      </c>
      <c r="J60" s="17"/>
    </row>
    <row r="61" spans="8:10" ht="15.75">
      <c r="H61" s="8"/>
      <c r="I61" s="14">
        <f t="shared" si="1"/>
        <v>0.7250000238418579</v>
      </c>
      <c r="J61" s="17"/>
    </row>
    <row r="62" spans="8:10" ht="15">
      <c r="H62" s="8"/>
      <c r="I62" s="8"/>
      <c r="J62" s="17"/>
    </row>
    <row r="63" spans="8:10" ht="15">
      <c r="H63" s="8"/>
      <c r="I63" s="8"/>
      <c r="J63" s="17"/>
    </row>
    <row r="64" spans="8:10" ht="15">
      <c r="H64" s="8"/>
      <c r="I64" s="8"/>
      <c r="J64" s="17"/>
    </row>
    <row r="65" spans="8:10" ht="15">
      <c r="H65" s="8"/>
      <c r="I65" s="8"/>
      <c r="J65" s="17"/>
    </row>
    <row r="66" spans="8:10" ht="15">
      <c r="H66" s="8"/>
      <c r="I66" s="8"/>
      <c r="J66" s="17"/>
    </row>
    <row r="67" spans="8:10" ht="15">
      <c r="H67" s="8"/>
      <c r="I67" s="8"/>
      <c r="J67" s="17"/>
    </row>
    <row r="68" spans="8:10" ht="15">
      <c r="H68" s="8"/>
      <c r="I68" s="8"/>
      <c r="J68" s="17"/>
    </row>
    <row r="69" spans="8:10" ht="15">
      <c r="H69" s="8"/>
      <c r="I69" s="8"/>
      <c r="J69" s="17"/>
    </row>
    <row r="70" spans="8:10" ht="15">
      <c r="H70" s="8"/>
      <c r="I70" s="8"/>
      <c r="J70" s="17"/>
    </row>
    <row r="71" spans="8:10" ht="15">
      <c r="H71" s="8"/>
      <c r="I71" s="8"/>
      <c r="J71" s="17"/>
    </row>
    <row r="72" spans="8:10" ht="15">
      <c r="H72" s="8"/>
      <c r="I72" s="8"/>
      <c r="J72" s="17"/>
    </row>
    <row r="73" spans="8:10" ht="15">
      <c r="H73" s="8"/>
      <c r="I73" s="8"/>
      <c r="J73" s="17"/>
    </row>
    <row r="74" spans="8:10" ht="15">
      <c r="H74" s="8"/>
      <c r="I74" s="8"/>
      <c r="J74" s="8"/>
    </row>
    <row r="75" spans="8:10" ht="15">
      <c r="H75" s="8"/>
      <c r="I75" s="8"/>
      <c r="J75" s="8"/>
    </row>
    <row r="76" spans="8:10" ht="15">
      <c r="H76" s="8"/>
      <c r="I76" s="8"/>
      <c r="J76" s="8"/>
    </row>
    <row r="77" spans="8:10" ht="15">
      <c r="H77" s="8"/>
      <c r="I77" s="8"/>
      <c r="J77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7109375" style="10" customWidth="1"/>
    <col min="2" max="2" width="27.421875" style="9" customWidth="1"/>
    <col min="3" max="3" width="12.421875" style="9" customWidth="1"/>
    <col min="4" max="4" width="9.8515625" style="9" customWidth="1"/>
    <col min="5" max="5" width="12.57421875" style="9" customWidth="1"/>
    <col min="6" max="6" width="11.7109375" style="9" customWidth="1"/>
    <col min="7" max="7" width="10.421875" style="9" hidden="1" customWidth="1"/>
    <col min="8" max="8" width="14.57421875" style="9" customWidth="1"/>
    <col min="10" max="12" width="9.140625" style="0" hidden="1" customWidth="1"/>
    <col min="13" max="13" width="18.140625" style="0" customWidth="1"/>
  </cols>
  <sheetData>
    <row r="1" spans="1:10" ht="18">
      <c r="A1" s="15" t="s">
        <v>208</v>
      </c>
      <c r="I1" s="6"/>
      <c r="J1" t="s">
        <v>160</v>
      </c>
    </row>
    <row r="2" spans="1:9" ht="18">
      <c r="A2" s="15" t="s">
        <v>186</v>
      </c>
      <c r="I2" s="5"/>
    </row>
    <row r="3" spans="9:22" ht="15">
      <c r="I3" s="5"/>
      <c r="J3" t="s">
        <v>157</v>
      </c>
      <c r="K3">
        <v>0</v>
      </c>
      <c r="L3" t="str">
        <f>IF(K3=0,"Women","Men")</f>
        <v>Women</v>
      </c>
      <c r="Q3" s="1"/>
      <c r="R3" s="1"/>
      <c r="T3" s="3"/>
      <c r="V3" s="4"/>
    </row>
    <row r="4" spans="1:22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 t="s">
        <v>177</v>
      </c>
      <c r="G4" s="34"/>
      <c r="H4" s="34" t="s">
        <v>178</v>
      </c>
      <c r="I4" s="27"/>
      <c r="J4" s="28" t="s">
        <v>158</v>
      </c>
      <c r="K4" s="28" t="s">
        <v>187</v>
      </c>
      <c r="T4" s="39"/>
      <c r="V4" s="39"/>
    </row>
    <row r="5" spans="1:22" s="28" customFormat="1" ht="15.75">
      <c r="A5" s="31" t="s">
        <v>277</v>
      </c>
      <c r="B5" s="37" t="s">
        <v>263</v>
      </c>
      <c r="C5" s="31" t="s">
        <v>264</v>
      </c>
      <c r="D5" s="31" t="s">
        <v>265</v>
      </c>
      <c r="E5" s="37" t="s">
        <v>266</v>
      </c>
      <c r="F5" s="33">
        <v>1.1</v>
      </c>
      <c r="G5" s="33">
        <f>WAVAFactor($K$4,D5,$K$3)</f>
        <v>1.6202000379562378</v>
      </c>
      <c r="H5" s="33">
        <v>1.7822200417518617</v>
      </c>
      <c r="I5" s="27"/>
      <c r="T5" s="39"/>
      <c r="V5" s="39"/>
    </row>
    <row r="6" spans="1:22" s="28" customFormat="1" ht="15.75">
      <c r="A6" s="11" t="s">
        <v>278</v>
      </c>
      <c r="B6" s="25" t="s">
        <v>217</v>
      </c>
      <c r="C6" s="11" t="s">
        <v>218</v>
      </c>
      <c r="D6" s="11" t="s">
        <v>219</v>
      </c>
      <c r="E6" s="25" t="s">
        <v>220</v>
      </c>
      <c r="F6" s="14">
        <v>1.3</v>
      </c>
      <c r="G6" s="14">
        <f>WAVAFactor($K$4,D6,$K$3)</f>
        <v>1.180799961090088</v>
      </c>
      <c r="H6" s="14">
        <v>1.5350399494171143</v>
      </c>
      <c r="I6" s="27"/>
      <c r="T6" s="27"/>
      <c r="V6" s="27"/>
    </row>
    <row r="7" spans="1:22" s="28" customFormat="1" ht="15.75">
      <c r="A7" s="11" t="s">
        <v>279</v>
      </c>
      <c r="B7" s="25" t="s">
        <v>274</v>
      </c>
      <c r="C7" s="11" t="s">
        <v>275</v>
      </c>
      <c r="D7" s="11" t="s">
        <v>276</v>
      </c>
      <c r="E7" s="25" t="s">
        <v>213</v>
      </c>
      <c r="F7" s="14">
        <v>1.25</v>
      </c>
      <c r="G7" s="14">
        <f>WAVAFactor($K$4,D7,$K$3)</f>
        <v>1.1547000408172607</v>
      </c>
      <c r="H7" s="14">
        <v>1.443375051021576</v>
      </c>
      <c r="I7" s="27"/>
      <c r="T7" s="39"/>
      <c r="V7" s="39"/>
    </row>
    <row r="8" spans="1:22" s="28" customFormat="1" ht="15.75">
      <c r="A8" s="11" t="s">
        <v>280</v>
      </c>
      <c r="B8" s="25" t="s">
        <v>244</v>
      </c>
      <c r="C8" s="11" t="s">
        <v>245</v>
      </c>
      <c r="D8" s="11" t="s">
        <v>246</v>
      </c>
      <c r="E8" s="25" t="s">
        <v>213</v>
      </c>
      <c r="F8" s="14">
        <v>1.3</v>
      </c>
      <c r="G8" s="14">
        <f>WAVAFactor($K$4,D8,$K$3)</f>
        <v>1.0407999753952026</v>
      </c>
      <c r="H8" s="14">
        <v>1.3530399680137635</v>
      </c>
      <c r="I8" s="27"/>
      <c r="T8" s="39"/>
      <c r="V8" s="39"/>
    </row>
    <row r="9" spans="1:22" s="28" customFormat="1" ht="15.75">
      <c r="A9" s="26"/>
      <c r="B9" s="40"/>
      <c r="C9" s="26"/>
      <c r="D9" s="26"/>
      <c r="E9" s="40"/>
      <c r="F9" s="27"/>
      <c r="G9" s="33">
        <f aca="true" t="shared" si="0" ref="G9:G50">WAVAFactor($K$4,D9,$K$3)</f>
        <v>0</v>
      </c>
      <c r="H9" s="27"/>
      <c r="I9" s="27"/>
      <c r="T9" s="39"/>
      <c r="V9" s="39"/>
    </row>
    <row r="10" spans="1:22" s="28" customFormat="1" ht="15.75">
      <c r="A10" s="26"/>
      <c r="B10" s="40"/>
      <c r="C10" s="26"/>
      <c r="D10" s="26"/>
      <c r="E10" s="40"/>
      <c r="F10" s="27"/>
      <c r="G10" s="14">
        <f t="shared" si="0"/>
        <v>0</v>
      </c>
      <c r="H10" s="27"/>
      <c r="I10" s="27"/>
      <c r="T10" s="39"/>
      <c r="V10" s="39"/>
    </row>
    <row r="11" spans="1:22" s="28" customFormat="1" ht="15.75">
      <c r="A11" s="26"/>
      <c r="B11" s="40"/>
      <c r="C11" s="26"/>
      <c r="D11" s="26"/>
      <c r="E11" s="40"/>
      <c r="F11" s="27"/>
      <c r="G11" s="14">
        <f t="shared" si="0"/>
        <v>0</v>
      </c>
      <c r="H11" s="27"/>
      <c r="I11" s="27"/>
      <c r="T11" s="39"/>
      <c r="V11" s="39"/>
    </row>
    <row r="12" spans="1:22" s="28" customFormat="1" ht="15.75">
      <c r="A12" s="26"/>
      <c r="B12" s="40"/>
      <c r="C12" s="26"/>
      <c r="D12" s="26"/>
      <c r="E12" s="40"/>
      <c r="F12" s="27"/>
      <c r="G12" s="14">
        <f t="shared" si="0"/>
        <v>0</v>
      </c>
      <c r="H12" s="27"/>
      <c r="I12" s="27"/>
      <c r="T12" s="39"/>
      <c r="V12" s="39"/>
    </row>
    <row r="13" spans="1:19" s="28" customFormat="1" ht="15.75">
      <c r="A13" s="26"/>
      <c r="B13" s="40"/>
      <c r="C13" s="26"/>
      <c r="D13" s="26"/>
      <c r="E13" s="40"/>
      <c r="F13" s="27"/>
      <c r="G13" s="14">
        <f t="shared" si="0"/>
        <v>0</v>
      </c>
      <c r="H13" s="27"/>
      <c r="I13" s="18"/>
      <c r="Q13" s="39"/>
      <c r="S13" s="39"/>
    </row>
    <row r="14" spans="1:19" s="28" customFormat="1" ht="15.75">
      <c r="A14" s="26"/>
      <c r="B14" s="40"/>
      <c r="C14" s="26"/>
      <c r="D14" s="26"/>
      <c r="E14" s="40"/>
      <c r="F14" s="27"/>
      <c r="G14" s="14">
        <f t="shared" si="0"/>
        <v>0</v>
      </c>
      <c r="H14" s="27"/>
      <c r="I14" s="19"/>
      <c r="Q14" s="39"/>
      <c r="S14" s="39"/>
    </row>
    <row r="15" spans="1:19" s="28" customFormat="1" ht="15.75">
      <c r="A15" s="26"/>
      <c r="B15" s="40"/>
      <c r="C15" s="26"/>
      <c r="D15" s="26"/>
      <c r="E15" s="40"/>
      <c r="F15" s="27"/>
      <c r="G15" s="14">
        <f t="shared" si="0"/>
        <v>0</v>
      </c>
      <c r="H15" s="27"/>
      <c r="Q15" s="39"/>
      <c r="S15" s="39"/>
    </row>
    <row r="16" spans="1:18" s="28" customFormat="1" ht="15.75">
      <c r="A16" s="26"/>
      <c r="B16" s="40"/>
      <c r="C16" s="18"/>
      <c r="D16" s="18"/>
      <c r="E16" s="40"/>
      <c r="F16" s="27"/>
      <c r="G16" s="14">
        <f t="shared" si="0"/>
        <v>0</v>
      </c>
      <c r="H16" s="27"/>
      <c r="P16" s="39"/>
      <c r="R16" s="39"/>
    </row>
    <row r="17" spans="1:18" s="28" customFormat="1" ht="15.75">
      <c r="A17" s="26"/>
      <c r="B17" s="40"/>
      <c r="C17" s="18"/>
      <c r="D17" s="18"/>
      <c r="E17" s="40"/>
      <c r="F17" s="27"/>
      <c r="G17" s="14">
        <f t="shared" si="0"/>
        <v>0</v>
      </c>
      <c r="H17" s="27"/>
      <c r="P17" s="39"/>
      <c r="R17" s="39"/>
    </row>
    <row r="18" spans="1:18" s="28" customFormat="1" ht="15.75">
      <c r="A18" s="26"/>
      <c r="B18" s="40"/>
      <c r="C18" s="18"/>
      <c r="D18" s="18"/>
      <c r="E18" s="40"/>
      <c r="F18" s="27"/>
      <c r="G18" s="14">
        <f t="shared" si="0"/>
        <v>0</v>
      </c>
      <c r="H18" s="27"/>
      <c r="P18" s="39"/>
      <c r="R18" s="39"/>
    </row>
    <row r="19" spans="1:18" s="28" customFormat="1" ht="15.75">
      <c r="A19" s="26"/>
      <c r="B19" s="40"/>
      <c r="C19" s="18"/>
      <c r="D19" s="18"/>
      <c r="E19" s="40"/>
      <c r="F19" s="27"/>
      <c r="G19" s="14">
        <f t="shared" si="0"/>
        <v>0</v>
      </c>
      <c r="H19" s="27"/>
      <c r="P19" s="39"/>
      <c r="R19" s="39"/>
    </row>
    <row r="20" spans="1:18" s="28" customFormat="1" ht="15.75">
      <c r="A20" s="26"/>
      <c r="B20" s="40"/>
      <c r="C20" s="18"/>
      <c r="D20" s="18"/>
      <c r="E20" s="40"/>
      <c r="F20" s="27"/>
      <c r="G20" s="14">
        <f t="shared" si="0"/>
        <v>0</v>
      </c>
      <c r="H20" s="27"/>
      <c r="P20" s="39"/>
      <c r="R20" s="39"/>
    </row>
    <row r="21" spans="1:18" s="28" customFormat="1" ht="15.75">
      <c r="A21" s="26"/>
      <c r="B21" s="40"/>
      <c r="C21" s="18"/>
      <c r="D21" s="18"/>
      <c r="E21" s="18"/>
      <c r="F21" s="27"/>
      <c r="G21" s="14">
        <f t="shared" si="0"/>
        <v>0</v>
      </c>
      <c r="H21" s="27"/>
      <c r="P21" s="39"/>
      <c r="R21" s="39"/>
    </row>
    <row r="22" spans="1:18" s="28" customFormat="1" ht="15.75">
      <c r="A22" s="26"/>
      <c r="B22" s="40"/>
      <c r="C22" s="18"/>
      <c r="D22" s="18"/>
      <c r="E22" s="18"/>
      <c r="F22" s="27"/>
      <c r="G22" s="14">
        <f t="shared" si="0"/>
        <v>0</v>
      </c>
      <c r="H22" s="27"/>
      <c r="P22" s="39"/>
      <c r="R22" s="39"/>
    </row>
    <row r="23" spans="1:18" s="28" customFormat="1" ht="15.75">
      <c r="A23" s="26"/>
      <c r="B23" s="40"/>
      <c r="C23" s="18"/>
      <c r="D23" s="18"/>
      <c r="E23" s="18"/>
      <c r="F23" s="27"/>
      <c r="G23" s="14">
        <f t="shared" si="0"/>
        <v>0</v>
      </c>
      <c r="H23" s="27"/>
      <c r="P23" s="39"/>
      <c r="R23" s="39"/>
    </row>
    <row r="24" spans="1:12" s="28" customFormat="1" ht="15.75">
      <c r="A24" s="26"/>
      <c r="B24" s="40"/>
      <c r="C24" s="18"/>
      <c r="D24" s="18"/>
      <c r="E24" s="18"/>
      <c r="F24" s="27"/>
      <c r="G24" s="14">
        <f t="shared" si="0"/>
        <v>0</v>
      </c>
      <c r="H24" s="27"/>
      <c r="J24" s="39"/>
      <c r="L24" s="39"/>
    </row>
    <row r="25" spans="1:12" s="28" customFormat="1" ht="15.75">
      <c r="A25" s="26"/>
      <c r="B25" s="40"/>
      <c r="C25" s="18"/>
      <c r="D25" s="18"/>
      <c r="E25" s="18"/>
      <c r="F25" s="27"/>
      <c r="G25" s="14">
        <f t="shared" si="0"/>
        <v>0</v>
      </c>
      <c r="H25" s="27"/>
      <c r="J25" s="39"/>
      <c r="L25" s="39"/>
    </row>
    <row r="26" spans="1:8" s="28" customFormat="1" ht="15.75">
      <c r="A26" s="26"/>
      <c r="B26" s="40"/>
      <c r="C26" s="18"/>
      <c r="D26" s="18"/>
      <c r="E26" s="18"/>
      <c r="F26" s="27"/>
      <c r="G26" s="14">
        <f t="shared" si="0"/>
        <v>0</v>
      </c>
      <c r="H26" s="27"/>
    </row>
    <row r="27" spans="1:8" s="28" customFormat="1" ht="15.75">
      <c r="A27" s="26"/>
      <c r="B27" s="40"/>
      <c r="C27" s="18"/>
      <c r="D27" s="18"/>
      <c r="E27" s="18"/>
      <c r="F27" s="27"/>
      <c r="G27" s="14">
        <f t="shared" si="0"/>
        <v>0</v>
      </c>
      <c r="H27" s="27"/>
    </row>
    <row r="28" spans="1:8" s="28" customFormat="1" ht="15.75">
      <c r="A28" s="26"/>
      <c r="B28" s="40"/>
      <c r="C28" s="18"/>
      <c r="D28" s="18"/>
      <c r="E28" s="18"/>
      <c r="F28" s="27"/>
      <c r="G28" s="14">
        <f t="shared" si="0"/>
        <v>0</v>
      </c>
      <c r="H28" s="27"/>
    </row>
    <row r="29" spans="1:8" s="28" customFormat="1" ht="15.75">
      <c r="A29" s="26"/>
      <c r="B29" s="40"/>
      <c r="C29" s="18"/>
      <c r="D29" s="18"/>
      <c r="E29" s="18"/>
      <c r="F29" s="27"/>
      <c r="G29" s="14">
        <f t="shared" si="0"/>
        <v>0</v>
      </c>
      <c r="H29" s="27"/>
    </row>
    <row r="30" spans="1:8" s="28" customFormat="1" ht="15.75">
      <c r="A30" s="26"/>
      <c r="B30" s="40"/>
      <c r="C30" s="18"/>
      <c r="D30" s="18"/>
      <c r="E30" s="18"/>
      <c r="F30" s="27"/>
      <c r="G30" s="14">
        <f t="shared" si="0"/>
        <v>0</v>
      </c>
      <c r="H30" s="27"/>
    </row>
    <row r="31" spans="1:8" s="28" customFormat="1" ht="15.75">
      <c r="A31" s="26"/>
      <c r="B31" s="40"/>
      <c r="C31" s="18"/>
      <c r="D31" s="18"/>
      <c r="E31" s="18"/>
      <c r="F31" s="27"/>
      <c r="G31" s="14">
        <f t="shared" si="0"/>
        <v>0</v>
      </c>
      <c r="H31" s="27"/>
    </row>
    <row r="32" spans="1:8" s="28" customFormat="1" ht="15.75">
      <c r="A32" s="26"/>
      <c r="B32" s="40"/>
      <c r="C32" s="18"/>
      <c r="D32" s="18"/>
      <c r="E32" s="18"/>
      <c r="F32" s="27"/>
      <c r="G32" s="14">
        <f t="shared" si="0"/>
        <v>0</v>
      </c>
      <c r="H32" s="27"/>
    </row>
    <row r="33" spans="1:8" s="28" customFormat="1" ht="15.75">
      <c r="A33" s="26"/>
      <c r="B33" s="40"/>
      <c r="C33" s="18"/>
      <c r="D33" s="18"/>
      <c r="E33" s="18"/>
      <c r="F33" s="27"/>
      <c r="G33" s="14">
        <f t="shared" si="0"/>
        <v>0</v>
      </c>
      <c r="H33" s="27"/>
    </row>
    <row r="34" spans="1:8" s="28" customFormat="1" ht="15.75">
      <c r="A34" s="26"/>
      <c r="B34" s="40"/>
      <c r="C34" s="18"/>
      <c r="D34" s="18"/>
      <c r="E34" s="18"/>
      <c r="F34" s="27"/>
      <c r="G34" s="14">
        <f t="shared" si="0"/>
        <v>0</v>
      </c>
      <c r="H34" s="27"/>
    </row>
    <row r="35" spans="1:8" s="28" customFormat="1" ht="15.75">
      <c r="A35" s="26"/>
      <c r="B35" s="40"/>
      <c r="C35" s="18"/>
      <c r="D35" s="18"/>
      <c r="E35" s="18"/>
      <c r="F35" s="27"/>
      <c r="G35" s="14">
        <f t="shared" si="0"/>
        <v>0</v>
      </c>
      <c r="H35" s="27"/>
    </row>
    <row r="36" spans="1:8" s="28" customFormat="1" ht="15.75">
      <c r="A36" s="26"/>
      <c r="B36" s="40"/>
      <c r="C36" s="18"/>
      <c r="D36" s="18"/>
      <c r="E36" s="18"/>
      <c r="F36" s="27"/>
      <c r="G36" s="14">
        <f t="shared" si="0"/>
        <v>0</v>
      </c>
      <c r="H36" s="27"/>
    </row>
    <row r="37" spans="1:8" s="28" customFormat="1" ht="15.75">
      <c r="A37" s="26"/>
      <c r="B37" s="40"/>
      <c r="C37" s="18"/>
      <c r="D37" s="18"/>
      <c r="E37" s="18"/>
      <c r="F37" s="27"/>
      <c r="G37" s="14">
        <f t="shared" si="0"/>
        <v>0</v>
      </c>
      <c r="H37" s="27"/>
    </row>
    <row r="38" spans="1:8" s="28" customFormat="1" ht="15.75">
      <c r="A38" s="26"/>
      <c r="B38" s="40"/>
      <c r="C38" s="18"/>
      <c r="D38" s="18"/>
      <c r="E38" s="18"/>
      <c r="F38" s="27"/>
      <c r="G38" s="14">
        <f t="shared" si="0"/>
        <v>0</v>
      </c>
      <c r="H38" s="27"/>
    </row>
    <row r="39" spans="1:8" s="28" customFormat="1" ht="15.75">
      <c r="A39" s="26"/>
      <c r="B39" s="40"/>
      <c r="C39" s="18"/>
      <c r="D39" s="18"/>
      <c r="E39" s="18"/>
      <c r="F39" s="27"/>
      <c r="G39" s="14">
        <f t="shared" si="0"/>
        <v>0</v>
      </c>
      <c r="H39" s="41"/>
    </row>
    <row r="40" spans="1:8" s="28" customFormat="1" ht="15.75">
      <c r="A40" s="26"/>
      <c r="B40" s="40"/>
      <c r="C40" s="18"/>
      <c r="D40" s="18"/>
      <c r="E40" s="18"/>
      <c r="F40" s="27"/>
      <c r="G40" s="14">
        <f t="shared" si="0"/>
        <v>0</v>
      </c>
      <c r="H40" s="41"/>
    </row>
    <row r="41" spans="1:8" s="28" customFormat="1" ht="15.75">
      <c r="A41" s="26"/>
      <c r="B41" s="40"/>
      <c r="C41" s="18"/>
      <c r="D41" s="18"/>
      <c r="E41" s="18"/>
      <c r="F41" s="27"/>
      <c r="G41" s="14">
        <f t="shared" si="0"/>
        <v>0</v>
      </c>
      <c r="H41" s="41"/>
    </row>
    <row r="42" spans="1:8" s="28" customFormat="1" ht="15.75">
      <c r="A42" s="26"/>
      <c r="B42" s="40"/>
      <c r="C42" s="18"/>
      <c r="D42" s="18"/>
      <c r="E42" s="18"/>
      <c r="F42" s="27"/>
      <c r="G42" s="14">
        <f t="shared" si="0"/>
        <v>0</v>
      </c>
      <c r="H42" s="41"/>
    </row>
    <row r="43" spans="1:8" s="28" customFormat="1" ht="15.75">
      <c r="A43" s="26"/>
      <c r="B43" s="40"/>
      <c r="C43" s="18"/>
      <c r="D43" s="18"/>
      <c r="E43" s="18"/>
      <c r="F43" s="27"/>
      <c r="G43" s="14">
        <f t="shared" si="0"/>
        <v>0</v>
      </c>
      <c r="H43" s="41"/>
    </row>
    <row r="44" spans="1:8" s="28" customFormat="1" ht="15.75">
      <c r="A44" s="26"/>
      <c r="B44" s="40"/>
      <c r="C44" s="18"/>
      <c r="D44" s="18"/>
      <c r="E44" s="18"/>
      <c r="F44" s="27"/>
      <c r="G44" s="14">
        <f t="shared" si="0"/>
        <v>0</v>
      </c>
      <c r="H44" s="41"/>
    </row>
    <row r="45" spans="1:8" s="28" customFormat="1" ht="15.75">
      <c r="A45" s="26"/>
      <c r="B45" s="40"/>
      <c r="C45" s="18"/>
      <c r="D45" s="18"/>
      <c r="E45" s="18"/>
      <c r="F45" s="27"/>
      <c r="G45" s="14">
        <f t="shared" si="0"/>
        <v>0</v>
      </c>
      <c r="H45" s="41"/>
    </row>
    <row r="46" spans="1:8" s="28" customFormat="1" ht="15.75">
      <c r="A46" s="26"/>
      <c r="B46" s="40"/>
      <c r="C46" s="18"/>
      <c r="D46" s="18"/>
      <c r="E46" s="18"/>
      <c r="F46" s="27"/>
      <c r="G46" s="14">
        <f t="shared" si="0"/>
        <v>0</v>
      </c>
      <c r="H46" s="41"/>
    </row>
    <row r="47" spans="1:8" s="28" customFormat="1" ht="15.75">
      <c r="A47" s="26"/>
      <c r="B47" s="18"/>
      <c r="C47" s="18"/>
      <c r="D47" s="18"/>
      <c r="E47" s="18"/>
      <c r="F47" s="27"/>
      <c r="G47" s="14">
        <f t="shared" si="0"/>
        <v>0</v>
      </c>
      <c r="H47" s="41"/>
    </row>
    <row r="48" spans="1:8" s="28" customFormat="1" ht="15.75">
      <c r="A48" s="26"/>
      <c r="B48" s="18"/>
      <c r="C48" s="18"/>
      <c r="D48" s="18"/>
      <c r="E48" s="18"/>
      <c r="F48" s="27"/>
      <c r="G48" s="14">
        <f t="shared" si="0"/>
        <v>0</v>
      </c>
      <c r="H48" s="41"/>
    </row>
    <row r="49" spans="1:8" s="28" customFormat="1" ht="15.75">
      <c r="A49" s="26"/>
      <c r="B49" s="18"/>
      <c r="C49" s="18"/>
      <c r="D49" s="18"/>
      <c r="E49" s="18"/>
      <c r="F49" s="27"/>
      <c r="G49" s="14">
        <f t="shared" si="0"/>
        <v>0</v>
      </c>
      <c r="H49" s="41"/>
    </row>
    <row r="50" spans="1:8" s="28" customFormat="1" ht="15.75">
      <c r="A50" s="26"/>
      <c r="B50" s="18"/>
      <c r="C50" s="18"/>
      <c r="D50" s="18"/>
      <c r="E50" s="18"/>
      <c r="F50" s="27"/>
      <c r="G50" s="14">
        <f t="shared" si="0"/>
        <v>0</v>
      </c>
      <c r="H50" s="41"/>
    </row>
    <row r="51" spans="1:8" s="28" customFormat="1" ht="15.75">
      <c r="A51" s="26"/>
      <c r="B51" s="18"/>
      <c r="C51" s="18"/>
      <c r="D51" s="18"/>
      <c r="E51" s="18"/>
      <c r="F51" s="41"/>
      <c r="G51" s="14">
        <f aca="true" t="shared" si="1" ref="G51:G78">WAVAFactor($K$4,D51,$K$3)</f>
        <v>0</v>
      </c>
      <c r="H51" s="41"/>
    </row>
    <row r="52" spans="1:8" s="28" customFormat="1" ht="15.75">
      <c r="A52" s="26"/>
      <c r="B52" s="18"/>
      <c r="C52" s="18"/>
      <c r="D52" s="18"/>
      <c r="E52" s="18"/>
      <c r="F52" s="41"/>
      <c r="G52" s="14">
        <f t="shared" si="1"/>
        <v>0</v>
      </c>
      <c r="H52" s="41"/>
    </row>
    <row r="53" spans="1:8" s="28" customFormat="1" ht="15.75">
      <c r="A53" s="26"/>
      <c r="B53" s="18"/>
      <c r="C53" s="18"/>
      <c r="D53" s="18"/>
      <c r="E53" s="18"/>
      <c r="F53" s="41"/>
      <c r="G53" s="14">
        <f t="shared" si="1"/>
        <v>0</v>
      </c>
      <c r="H53" s="41"/>
    </row>
    <row r="54" spans="1:8" s="28" customFormat="1" ht="15.75">
      <c r="A54" s="26"/>
      <c r="B54" s="18"/>
      <c r="C54" s="18"/>
      <c r="D54" s="18"/>
      <c r="E54" s="18"/>
      <c r="F54" s="41"/>
      <c r="G54" s="14">
        <f t="shared" si="1"/>
        <v>0</v>
      </c>
      <c r="H54" s="41"/>
    </row>
    <row r="55" spans="1:8" s="28" customFormat="1" ht="15.75">
      <c r="A55" s="26"/>
      <c r="B55" s="18"/>
      <c r="C55" s="18"/>
      <c r="D55" s="18"/>
      <c r="E55" s="18"/>
      <c r="F55" s="41"/>
      <c r="G55" s="14">
        <f t="shared" si="1"/>
        <v>0</v>
      </c>
      <c r="H55" s="41"/>
    </row>
    <row r="56" spans="1:8" s="28" customFormat="1" ht="15.75">
      <c r="A56" s="26"/>
      <c r="B56" s="18"/>
      <c r="C56" s="18"/>
      <c r="D56" s="18"/>
      <c r="E56" s="18"/>
      <c r="F56" s="41"/>
      <c r="G56" s="14">
        <f t="shared" si="1"/>
        <v>0</v>
      </c>
      <c r="H56" s="41"/>
    </row>
    <row r="57" spans="1:8" s="28" customFormat="1" ht="15.75">
      <c r="A57" s="26"/>
      <c r="B57" s="18"/>
      <c r="C57" s="18"/>
      <c r="D57" s="18"/>
      <c r="E57" s="18"/>
      <c r="F57" s="41"/>
      <c r="G57" s="14">
        <f t="shared" si="1"/>
        <v>0</v>
      </c>
      <c r="H57" s="41"/>
    </row>
    <row r="58" spans="1:8" s="28" customFormat="1" ht="15.75">
      <c r="A58" s="26"/>
      <c r="B58" s="18"/>
      <c r="C58" s="18"/>
      <c r="D58" s="18"/>
      <c r="E58" s="18"/>
      <c r="F58" s="41"/>
      <c r="G58" s="14">
        <f t="shared" si="1"/>
        <v>0</v>
      </c>
      <c r="H58" s="41"/>
    </row>
    <row r="59" spans="1:8" s="28" customFormat="1" ht="15.75">
      <c r="A59" s="26"/>
      <c r="B59" s="18"/>
      <c r="C59" s="18"/>
      <c r="D59" s="18"/>
      <c r="E59" s="18"/>
      <c r="F59" s="27"/>
      <c r="G59" s="14">
        <f t="shared" si="1"/>
        <v>0</v>
      </c>
      <c r="H59" s="41"/>
    </row>
    <row r="60" spans="1:8" s="28" customFormat="1" ht="15.75">
      <c r="A60" s="26"/>
      <c r="B60" s="18"/>
      <c r="C60" s="18"/>
      <c r="D60" s="18"/>
      <c r="E60" s="18"/>
      <c r="F60" s="27"/>
      <c r="G60" s="14">
        <f t="shared" si="1"/>
        <v>0</v>
      </c>
      <c r="H60" s="41"/>
    </row>
    <row r="61" spans="1:8" s="28" customFormat="1" ht="15.75">
      <c r="A61" s="26"/>
      <c r="B61" s="18"/>
      <c r="C61" s="18"/>
      <c r="D61" s="18"/>
      <c r="E61" s="18"/>
      <c r="F61" s="27"/>
      <c r="G61" s="14">
        <f t="shared" si="1"/>
        <v>0</v>
      </c>
      <c r="H61" s="41"/>
    </row>
    <row r="62" spans="1:8" s="28" customFormat="1" ht="15.75">
      <c r="A62" s="26"/>
      <c r="B62" s="18"/>
      <c r="C62" s="18"/>
      <c r="D62" s="18"/>
      <c r="E62" s="18"/>
      <c r="F62" s="27"/>
      <c r="G62" s="14">
        <f t="shared" si="1"/>
        <v>0</v>
      </c>
      <c r="H62" s="41"/>
    </row>
    <row r="63" spans="1:8" s="28" customFormat="1" ht="15.75">
      <c r="A63" s="26"/>
      <c r="B63" s="18"/>
      <c r="C63" s="18"/>
      <c r="D63" s="18"/>
      <c r="E63" s="18"/>
      <c r="F63" s="27"/>
      <c r="G63" s="14">
        <f t="shared" si="1"/>
        <v>0</v>
      </c>
      <c r="H63" s="41"/>
    </row>
    <row r="64" spans="1:8" s="28" customFormat="1" ht="15.75">
      <c r="A64" s="26"/>
      <c r="B64" s="18"/>
      <c r="C64" s="18"/>
      <c r="D64" s="18"/>
      <c r="E64" s="18"/>
      <c r="F64" s="27"/>
      <c r="G64" s="14">
        <f t="shared" si="1"/>
        <v>0</v>
      </c>
      <c r="H64" s="41"/>
    </row>
    <row r="65" spans="1:8" s="28" customFormat="1" ht="15.75">
      <c r="A65" s="26"/>
      <c r="B65" s="18"/>
      <c r="C65" s="18"/>
      <c r="D65" s="18"/>
      <c r="E65" s="18"/>
      <c r="F65" s="27"/>
      <c r="G65" s="14">
        <f t="shared" si="1"/>
        <v>0</v>
      </c>
      <c r="H65" s="41"/>
    </row>
    <row r="66" spans="1:8" s="28" customFormat="1" ht="15.75">
      <c r="A66" s="26"/>
      <c r="B66" s="18"/>
      <c r="C66" s="18"/>
      <c r="D66" s="18"/>
      <c r="E66" s="18"/>
      <c r="F66" s="27"/>
      <c r="G66" s="14">
        <f t="shared" si="1"/>
        <v>0</v>
      </c>
      <c r="H66" s="41"/>
    </row>
    <row r="67" spans="1:8" s="28" customFormat="1" ht="15.75">
      <c r="A67" s="26"/>
      <c r="B67" s="18"/>
      <c r="C67" s="18"/>
      <c r="D67" s="18"/>
      <c r="E67" s="18"/>
      <c r="F67" s="27"/>
      <c r="G67" s="14">
        <f t="shared" si="1"/>
        <v>0</v>
      </c>
      <c r="H67" s="41"/>
    </row>
    <row r="68" spans="1:8" s="28" customFormat="1" ht="15.75">
      <c r="A68" s="26"/>
      <c r="B68" s="18"/>
      <c r="C68" s="18"/>
      <c r="D68" s="18"/>
      <c r="E68" s="18"/>
      <c r="F68" s="27"/>
      <c r="G68" s="14">
        <f t="shared" si="1"/>
        <v>0</v>
      </c>
      <c r="H68" s="41"/>
    </row>
    <row r="69" spans="1:8" s="28" customFormat="1" ht="15.75">
      <c r="A69" s="26"/>
      <c r="B69" s="18"/>
      <c r="C69" s="18"/>
      <c r="D69" s="18"/>
      <c r="E69" s="18"/>
      <c r="F69" s="27"/>
      <c r="G69" s="14">
        <f t="shared" si="1"/>
        <v>0</v>
      </c>
      <c r="H69" s="41"/>
    </row>
    <row r="70" spans="1:8" s="28" customFormat="1" ht="15.75">
      <c r="A70" s="26"/>
      <c r="B70" s="18"/>
      <c r="C70" s="18"/>
      <c r="D70" s="18"/>
      <c r="E70" s="18"/>
      <c r="F70" s="27"/>
      <c r="G70" s="14">
        <f t="shared" si="1"/>
        <v>0</v>
      </c>
      <c r="H70" s="41"/>
    </row>
    <row r="71" spans="1:8" s="28" customFormat="1" ht="15.75">
      <c r="A71" s="26"/>
      <c r="B71" s="18"/>
      <c r="C71" s="18"/>
      <c r="D71" s="18"/>
      <c r="E71" s="18"/>
      <c r="F71" s="27"/>
      <c r="G71" s="14">
        <f t="shared" si="1"/>
        <v>0</v>
      </c>
      <c r="H71" s="41"/>
    </row>
    <row r="72" spans="1:8" s="28" customFormat="1" ht="15.75">
      <c r="A72" s="26"/>
      <c r="B72" s="18"/>
      <c r="C72" s="18"/>
      <c r="D72" s="18"/>
      <c r="E72" s="18"/>
      <c r="F72" s="27"/>
      <c r="G72" s="14">
        <f t="shared" si="1"/>
        <v>0</v>
      </c>
      <c r="H72" s="41"/>
    </row>
    <row r="73" spans="1:8" s="28" customFormat="1" ht="15.75">
      <c r="A73" s="10"/>
      <c r="B73" s="9"/>
      <c r="C73" s="9"/>
      <c r="D73" s="9"/>
      <c r="E73" s="9"/>
      <c r="F73" s="8"/>
      <c r="G73" s="14">
        <f t="shared" si="1"/>
        <v>0</v>
      </c>
      <c r="H73" s="17"/>
    </row>
    <row r="74" spans="1:8" s="28" customFormat="1" ht="15.75">
      <c r="A74" s="10"/>
      <c r="B74" s="9"/>
      <c r="C74" s="9"/>
      <c r="D74" s="9"/>
      <c r="E74" s="9"/>
      <c r="F74" s="8"/>
      <c r="G74" s="14">
        <f t="shared" si="1"/>
        <v>0</v>
      </c>
      <c r="H74" s="8"/>
    </row>
    <row r="75" spans="1:8" s="28" customFormat="1" ht="15.75">
      <c r="A75" s="10"/>
      <c r="B75" s="9"/>
      <c r="C75" s="9"/>
      <c r="D75" s="9"/>
      <c r="E75" s="9"/>
      <c r="F75" s="8"/>
      <c r="G75" s="14">
        <f t="shared" si="1"/>
        <v>0</v>
      </c>
      <c r="H75" s="8"/>
    </row>
    <row r="76" spans="1:8" s="28" customFormat="1" ht="15.75">
      <c r="A76" s="10"/>
      <c r="B76" s="9"/>
      <c r="C76" s="9"/>
      <c r="D76" s="9"/>
      <c r="E76" s="9"/>
      <c r="F76" s="8"/>
      <c r="G76" s="14">
        <f t="shared" si="1"/>
        <v>0</v>
      </c>
      <c r="H76" s="8"/>
    </row>
    <row r="77" spans="1:8" s="28" customFormat="1" ht="15.75">
      <c r="A77" s="10"/>
      <c r="B77" s="9"/>
      <c r="C77" s="9"/>
      <c r="D77" s="9"/>
      <c r="E77" s="9"/>
      <c r="F77" s="8"/>
      <c r="G77" s="14">
        <f t="shared" si="1"/>
        <v>0</v>
      </c>
      <c r="H77" s="8"/>
    </row>
    <row r="78" spans="1:8" s="28" customFormat="1" ht="15.75">
      <c r="A78" s="10"/>
      <c r="B78" s="9"/>
      <c r="C78" s="9"/>
      <c r="D78" s="9"/>
      <c r="E78" s="9"/>
      <c r="F78" s="9"/>
      <c r="G78" s="14">
        <f t="shared" si="1"/>
        <v>0</v>
      </c>
      <c r="H78" s="9"/>
    </row>
    <row r="79" spans="1:8" s="28" customFormat="1" ht="15.75">
      <c r="A79" s="10"/>
      <c r="B79" s="9"/>
      <c r="C79" s="9"/>
      <c r="D79" s="9"/>
      <c r="E79" s="9"/>
      <c r="F79" s="9"/>
      <c r="G79" s="9"/>
      <c r="H79" s="9"/>
    </row>
    <row r="80" spans="1:8" s="28" customFormat="1" ht="15.75">
      <c r="A80" s="10"/>
      <c r="B80" s="9"/>
      <c r="C80" s="9"/>
      <c r="D80" s="9"/>
      <c r="E80" s="9"/>
      <c r="F80" s="9"/>
      <c r="G80" s="9"/>
      <c r="H80" s="9"/>
    </row>
    <row r="81" spans="1:8" s="28" customFormat="1" ht="15.75">
      <c r="A81" s="10"/>
      <c r="B81" s="9"/>
      <c r="C81" s="9"/>
      <c r="D81" s="9"/>
      <c r="E81" s="9"/>
      <c r="F81" s="9"/>
      <c r="G81" s="9"/>
      <c r="H81" s="9"/>
    </row>
    <row r="82" spans="1:8" s="28" customFormat="1" ht="15.75">
      <c r="A82" s="10"/>
      <c r="B82" s="9"/>
      <c r="C82" s="9"/>
      <c r="D82" s="9"/>
      <c r="E82" s="9"/>
      <c r="F82" s="9"/>
      <c r="G82" s="9"/>
      <c r="H82" s="9"/>
    </row>
    <row r="83" spans="1:8" s="28" customFormat="1" ht="15.75">
      <c r="A83" s="10"/>
      <c r="B83" s="9"/>
      <c r="C83" s="9"/>
      <c r="D83" s="9"/>
      <c r="E83" s="9"/>
      <c r="F83" s="9"/>
      <c r="G83" s="9"/>
      <c r="H83" s="9"/>
    </row>
    <row r="84" spans="1:8" s="28" customFormat="1" ht="15.75">
      <c r="A84" s="10"/>
      <c r="B84" s="9"/>
      <c r="C84" s="9"/>
      <c r="D84" s="9"/>
      <c r="E84" s="9"/>
      <c r="F84" s="9"/>
      <c r="G84" s="9"/>
      <c r="H84" s="9"/>
    </row>
    <row r="85" spans="1:8" s="28" customFormat="1" ht="15.75">
      <c r="A85" s="10"/>
      <c r="B85" s="9"/>
      <c r="C85" s="9"/>
      <c r="D85" s="9"/>
      <c r="E85" s="9"/>
      <c r="F85" s="9"/>
      <c r="G85" s="9"/>
      <c r="H85" s="9"/>
    </row>
    <row r="86" spans="1:8" s="28" customFormat="1" ht="15.75">
      <c r="A86" s="10"/>
      <c r="B86" s="9"/>
      <c r="C86" s="9"/>
      <c r="D86" s="9"/>
      <c r="E86" s="9"/>
      <c r="F86" s="9"/>
      <c r="G86" s="9"/>
      <c r="H86" s="9"/>
    </row>
    <row r="87" spans="1:8" s="28" customFormat="1" ht="15.75">
      <c r="A87" s="10"/>
      <c r="B87" s="9"/>
      <c r="C87" s="9"/>
      <c r="D87" s="9"/>
      <c r="E87" s="9"/>
      <c r="F87" s="9"/>
      <c r="G87" s="9"/>
      <c r="H87" s="9"/>
    </row>
    <row r="88" spans="1:8" s="28" customFormat="1" ht="15.75">
      <c r="A88" s="10"/>
      <c r="B88" s="9"/>
      <c r="C88" s="9"/>
      <c r="D88" s="9"/>
      <c r="E88" s="9"/>
      <c r="F88" s="9"/>
      <c r="G88" s="9"/>
      <c r="H88" s="9"/>
    </row>
    <row r="89" spans="1:8" s="28" customFormat="1" ht="15.75">
      <c r="A89" s="10"/>
      <c r="B89" s="9"/>
      <c r="C89" s="9"/>
      <c r="D89" s="9"/>
      <c r="E89" s="9"/>
      <c r="F89" s="9"/>
      <c r="G89" s="9"/>
      <c r="H89" s="9"/>
    </row>
    <row r="90" spans="1:8" s="28" customFormat="1" ht="15.75">
      <c r="A90" s="10"/>
      <c r="B90" s="9"/>
      <c r="C90" s="9"/>
      <c r="D90" s="9"/>
      <c r="E90" s="9"/>
      <c r="F90" s="9"/>
      <c r="G90" s="9"/>
      <c r="H90" s="9"/>
    </row>
    <row r="91" spans="1:8" s="28" customFormat="1" ht="15.75">
      <c r="A91" s="10"/>
      <c r="B91" s="9"/>
      <c r="C91" s="9"/>
      <c r="D91" s="9"/>
      <c r="E91" s="9"/>
      <c r="F91" s="9"/>
      <c r="G91" s="9"/>
      <c r="H91" s="9"/>
    </row>
    <row r="92" spans="1:8" s="28" customFormat="1" ht="15.75">
      <c r="A92" s="10"/>
      <c r="B92" s="9"/>
      <c r="C92" s="9"/>
      <c r="D92" s="9"/>
      <c r="E92" s="9"/>
      <c r="F92" s="9"/>
      <c r="G92" s="9"/>
      <c r="H92" s="9"/>
    </row>
    <row r="93" spans="1:8" s="28" customFormat="1" ht="15.75">
      <c r="A93" s="10"/>
      <c r="B93" s="9"/>
      <c r="C93" s="9"/>
      <c r="D93" s="9"/>
      <c r="E93" s="9"/>
      <c r="F93" s="9"/>
      <c r="G93" s="9"/>
      <c r="H93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57421875" style="10" customWidth="1"/>
    <col min="2" max="2" width="27.421875" style="9" customWidth="1"/>
    <col min="3" max="3" width="12.421875" style="9" customWidth="1"/>
    <col min="4" max="4" width="7.57421875" style="9" customWidth="1"/>
    <col min="5" max="5" width="11.7109375" style="9" customWidth="1"/>
    <col min="6" max="11" width="6.421875" style="9" customWidth="1"/>
    <col min="12" max="12" width="13.28125" style="9" customWidth="1"/>
    <col min="13" max="13" width="8.28125" style="9" hidden="1" customWidth="1"/>
    <col min="14" max="14" width="14.57421875" style="9" customWidth="1"/>
    <col min="16" max="18" width="9.140625" style="0" hidden="1" customWidth="1"/>
    <col min="19" max="19" width="18.140625" style="0" customWidth="1"/>
  </cols>
  <sheetData>
    <row r="1" spans="1:16" ht="18">
      <c r="A1" s="15" t="s">
        <v>208</v>
      </c>
      <c r="O1" s="6"/>
      <c r="P1" t="s">
        <v>160</v>
      </c>
    </row>
    <row r="2" spans="1:15" ht="18">
      <c r="A2" s="15" t="s">
        <v>189</v>
      </c>
      <c r="O2" s="5"/>
    </row>
    <row r="3" spans="15:28" ht="15">
      <c r="O3" s="5"/>
      <c r="P3" t="s">
        <v>157</v>
      </c>
      <c r="Q3">
        <v>0</v>
      </c>
      <c r="R3" t="str">
        <f>IF(Q3=0,"Women","Men")</f>
        <v>Women</v>
      </c>
      <c r="W3" s="1"/>
      <c r="X3" s="1"/>
      <c r="Z3" s="3"/>
      <c r="AB3" s="4"/>
    </row>
    <row r="4" spans="1:28" s="28" customFormat="1" ht="16.5" thickBot="1">
      <c r="A4" s="34" t="s">
        <v>170</v>
      </c>
      <c r="B4" s="34" t="s">
        <v>173</v>
      </c>
      <c r="C4" s="34" t="s">
        <v>174</v>
      </c>
      <c r="D4" s="34" t="s">
        <v>175</v>
      </c>
      <c r="E4" s="34" t="s">
        <v>176</v>
      </c>
      <c r="F4" s="34"/>
      <c r="G4" s="34"/>
      <c r="H4" s="34"/>
      <c r="I4" s="34"/>
      <c r="J4" s="34"/>
      <c r="K4" s="34"/>
      <c r="L4" s="34" t="s">
        <v>190</v>
      </c>
      <c r="M4" s="34"/>
      <c r="N4" s="34" t="s">
        <v>178</v>
      </c>
      <c r="O4" s="27"/>
      <c r="P4" s="28" t="s">
        <v>158</v>
      </c>
      <c r="Q4" s="28" t="s">
        <v>188</v>
      </c>
      <c r="Z4" s="39"/>
      <c r="AB4" s="39"/>
    </row>
    <row r="5" spans="1:28" s="28" customFormat="1" ht="15.75">
      <c r="A5" s="31" t="s">
        <v>277</v>
      </c>
      <c r="B5" s="37" t="s">
        <v>214</v>
      </c>
      <c r="C5" s="31" t="s">
        <v>215</v>
      </c>
      <c r="D5" s="31" t="s">
        <v>212</v>
      </c>
      <c r="E5" s="37" t="s">
        <v>216</v>
      </c>
      <c r="F5" s="32" t="s">
        <v>285</v>
      </c>
      <c r="G5" s="32" t="s">
        <v>286</v>
      </c>
      <c r="H5" s="32" t="s">
        <v>287</v>
      </c>
      <c r="I5" s="32" t="s">
        <v>288</v>
      </c>
      <c r="J5" s="32" t="s">
        <v>289</v>
      </c>
      <c r="K5" s="32" t="s">
        <v>290</v>
      </c>
      <c r="L5" s="33">
        <v>4.65</v>
      </c>
      <c r="M5" s="33">
        <f>WAVAFactor($Q$4,D5,$Q$3)</f>
        <v>1.2051000595092773</v>
      </c>
      <c r="N5" s="33">
        <v>5.60371527671814</v>
      </c>
      <c r="O5" s="27"/>
      <c r="Z5" s="39"/>
      <c r="AB5" s="39"/>
    </row>
    <row r="6" spans="1:28" s="28" customFormat="1" ht="15.75">
      <c r="A6" s="11" t="s">
        <v>278</v>
      </c>
      <c r="B6" s="25" t="s">
        <v>217</v>
      </c>
      <c r="C6" s="11" t="s">
        <v>218</v>
      </c>
      <c r="D6" s="11" t="s">
        <v>219</v>
      </c>
      <c r="E6" s="25" t="s">
        <v>220</v>
      </c>
      <c r="F6" s="12" t="s">
        <v>291</v>
      </c>
      <c r="G6" s="12" t="s">
        <v>292</v>
      </c>
      <c r="H6" s="12" t="s">
        <v>290</v>
      </c>
      <c r="I6" s="12" t="s">
        <v>290</v>
      </c>
      <c r="J6" s="12" t="s">
        <v>293</v>
      </c>
      <c r="K6" s="12" t="s">
        <v>294</v>
      </c>
      <c r="L6" s="14">
        <v>4.55</v>
      </c>
      <c r="M6" s="14">
        <f>WAVAFactor($Q$4,D6,$Q$3)</f>
        <v>1.1899000406265259</v>
      </c>
      <c r="N6" s="14">
        <v>5.414045184850693</v>
      </c>
      <c r="O6" s="27"/>
      <c r="Z6" s="27"/>
      <c r="AB6" s="27"/>
    </row>
    <row r="7" spans="1:28" s="28" customFormat="1" ht="15.75">
      <c r="A7" s="11" t="s">
        <v>279</v>
      </c>
      <c r="B7" s="25" t="s">
        <v>267</v>
      </c>
      <c r="C7" s="11" t="s">
        <v>268</v>
      </c>
      <c r="D7" s="11" t="s">
        <v>219</v>
      </c>
      <c r="E7" s="25" t="s">
        <v>269</v>
      </c>
      <c r="F7" s="12" t="s">
        <v>295</v>
      </c>
      <c r="G7" s="12" t="s">
        <v>296</v>
      </c>
      <c r="H7" s="12" t="s">
        <v>290</v>
      </c>
      <c r="I7" s="12" t="s">
        <v>297</v>
      </c>
      <c r="J7" s="12" t="s">
        <v>293</v>
      </c>
      <c r="K7" s="12" t="s">
        <v>298</v>
      </c>
      <c r="L7" s="14">
        <v>4.48</v>
      </c>
      <c r="M7" s="14">
        <f>WAVAFactor($Q$4,D7,$Q$3)</f>
        <v>1.1899000406265259</v>
      </c>
      <c r="N7" s="14">
        <v>5.330752182006837</v>
      </c>
      <c r="O7" s="27"/>
      <c r="Z7" s="39"/>
      <c r="AB7" s="39"/>
    </row>
    <row r="8" spans="1:28" s="28" customFormat="1" ht="15.75">
      <c r="A8" s="11" t="s">
        <v>280</v>
      </c>
      <c r="B8" s="25" t="s">
        <v>244</v>
      </c>
      <c r="C8" s="11" t="s">
        <v>245</v>
      </c>
      <c r="D8" s="11" t="s">
        <v>246</v>
      </c>
      <c r="E8" s="25" t="s">
        <v>213</v>
      </c>
      <c r="F8" s="12" t="s">
        <v>299</v>
      </c>
      <c r="G8" s="12" t="s">
        <v>300</v>
      </c>
      <c r="H8" s="12" t="s">
        <v>296</v>
      </c>
      <c r="I8" s="12" t="s">
        <v>301</v>
      </c>
      <c r="J8" s="12" t="s">
        <v>302</v>
      </c>
      <c r="K8" s="12" t="s">
        <v>303</v>
      </c>
      <c r="L8" s="14">
        <v>4.32</v>
      </c>
      <c r="M8" s="14">
        <f>WAVAFactor($Q$4,D8,$Q$3)</f>
        <v>1.038699984550476</v>
      </c>
      <c r="N8" s="14">
        <v>4.4871839332580565</v>
      </c>
      <c r="O8" s="27"/>
      <c r="Z8" s="39"/>
      <c r="AB8" s="39"/>
    </row>
    <row r="9" spans="1:28" s="28" customFormat="1" ht="15.75">
      <c r="A9" s="11" t="s">
        <v>281</v>
      </c>
      <c r="B9" s="25" t="s">
        <v>274</v>
      </c>
      <c r="C9" s="11" t="s">
        <v>275</v>
      </c>
      <c r="D9" s="11" t="s">
        <v>276</v>
      </c>
      <c r="E9" s="25" t="s">
        <v>213</v>
      </c>
      <c r="F9" s="12" t="s">
        <v>304</v>
      </c>
      <c r="G9" s="12" t="s">
        <v>305</v>
      </c>
      <c r="H9" s="12" t="s">
        <v>306</v>
      </c>
      <c r="I9" s="12" t="s">
        <v>307</v>
      </c>
      <c r="J9" s="12" t="s">
        <v>308</v>
      </c>
      <c r="K9" s="12" t="s">
        <v>309</v>
      </c>
      <c r="L9" s="14">
        <v>3.81</v>
      </c>
      <c r="M9" s="14">
        <f>WAVAFactor($Q$4,D9,$Q$3)</f>
        <v>1.1586999893188477</v>
      </c>
      <c r="N9" s="14">
        <v>4.414646959304809</v>
      </c>
      <c r="O9" s="27"/>
      <c r="Z9" s="39"/>
      <c r="AB9" s="39"/>
    </row>
    <row r="10" spans="1:28" s="28" customFormat="1" ht="15.75">
      <c r="A10" s="26"/>
      <c r="B10" s="40"/>
      <c r="C10" s="26"/>
      <c r="D10" s="26"/>
      <c r="E10" s="40"/>
      <c r="F10" s="18"/>
      <c r="G10" s="18"/>
      <c r="H10" s="18"/>
      <c r="I10" s="18"/>
      <c r="J10" s="18"/>
      <c r="K10" s="18"/>
      <c r="L10" s="27"/>
      <c r="M10" s="33">
        <f aca="true" t="shared" si="0" ref="M10:M48">WAVAFactor($Q$4,D10,$Q$3)</f>
        <v>0</v>
      </c>
      <c r="N10" s="27"/>
      <c r="O10" s="27"/>
      <c r="Z10" s="39"/>
      <c r="AB10" s="39"/>
    </row>
    <row r="11" spans="1:28" s="28" customFormat="1" ht="15.75">
      <c r="A11" s="26"/>
      <c r="B11" s="40"/>
      <c r="C11" s="26"/>
      <c r="D11" s="26"/>
      <c r="E11" s="40"/>
      <c r="F11" s="18"/>
      <c r="G11" s="18"/>
      <c r="H11" s="18"/>
      <c r="I11" s="18"/>
      <c r="J11" s="18"/>
      <c r="K11" s="18"/>
      <c r="L11" s="27"/>
      <c r="M11" s="14">
        <f t="shared" si="0"/>
        <v>0</v>
      </c>
      <c r="N11" s="27"/>
      <c r="O11" s="27"/>
      <c r="Z11" s="39"/>
      <c r="AB11" s="39"/>
    </row>
    <row r="12" spans="1:28" s="28" customFormat="1" ht="15.75">
      <c r="A12" s="26"/>
      <c r="B12" s="40"/>
      <c r="C12" s="26"/>
      <c r="D12" s="26"/>
      <c r="E12" s="40"/>
      <c r="F12" s="18"/>
      <c r="G12" s="18"/>
      <c r="H12" s="18"/>
      <c r="I12" s="18"/>
      <c r="J12" s="18"/>
      <c r="K12" s="18"/>
      <c r="L12" s="27"/>
      <c r="M12" s="14">
        <f t="shared" si="0"/>
        <v>0</v>
      </c>
      <c r="N12" s="27"/>
      <c r="O12" s="27"/>
      <c r="Z12" s="39"/>
      <c r="AB12" s="39"/>
    </row>
    <row r="13" spans="1:25" s="28" customFormat="1" ht="15.75">
      <c r="A13" s="26"/>
      <c r="B13" s="40"/>
      <c r="C13" s="26"/>
      <c r="D13" s="26"/>
      <c r="E13" s="40"/>
      <c r="F13" s="18"/>
      <c r="G13" s="18"/>
      <c r="H13" s="18"/>
      <c r="I13" s="18"/>
      <c r="J13" s="18"/>
      <c r="K13" s="18"/>
      <c r="L13" s="27"/>
      <c r="M13" s="14">
        <f t="shared" si="0"/>
        <v>0</v>
      </c>
      <c r="N13" s="27"/>
      <c r="O13" s="18"/>
      <c r="W13" s="39"/>
      <c r="Y13" s="39"/>
    </row>
    <row r="14" spans="1:25" s="28" customFormat="1" ht="15.75">
      <c r="A14" s="26"/>
      <c r="B14" s="40"/>
      <c r="C14" s="26"/>
      <c r="D14" s="26"/>
      <c r="E14" s="40"/>
      <c r="F14" s="18"/>
      <c r="G14" s="18"/>
      <c r="H14" s="18"/>
      <c r="I14" s="18"/>
      <c r="J14" s="18"/>
      <c r="K14" s="18"/>
      <c r="L14" s="27"/>
      <c r="M14" s="14">
        <f t="shared" si="0"/>
        <v>0</v>
      </c>
      <c r="N14" s="27"/>
      <c r="O14" s="19"/>
      <c r="W14" s="39"/>
      <c r="Y14" s="39"/>
    </row>
    <row r="15" spans="1:25" s="28" customFormat="1" ht="15.75">
      <c r="A15" s="26"/>
      <c r="B15" s="40"/>
      <c r="C15" s="26"/>
      <c r="D15" s="26"/>
      <c r="E15" s="40"/>
      <c r="F15" s="18"/>
      <c r="G15" s="18"/>
      <c r="H15" s="18"/>
      <c r="I15" s="18"/>
      <c r="J15" s="18"/>
      <c r="K15" s="18"/>
      <c r="L15" s="27"/>
      <c r="M15" s="33">
        <f t="shared" si="0"/>
        <v>0</v>
      </c>
      <c r="N15" s="27"/>
      <c r="W15" s="39"/>
      <c r="Y15" s="39"/>
    </row>
    <row r="16" spans="1:24" s="28" customFormat="1" ht="15.75">
      <c r="A16" s="26"/>
      <c r="B16" s="40"/>
      <c r="C16" s="26"/>
      <c r="D16" s="26"/>
      <c r="E16" s="40"/>
      <c r="F16" s="18"/>
      <c r="G16" s="18"/>
      <c r="H16" s="18"/>
      <c r="I16" s="18"/>
      <c r="J16" s="18"/>
      <c r="K16" s="18"/>
      <c r="L16" s="27"/>
      <c r="M16" s="14">
        <f t="shared" si="0"/>
        <v>0</v>
      </c>
      <c r="N16" s="27"/>
      <c r="V16" s="39"/>
      <c r="X16" s="39"/>
    </row>
    <row r="17" spans="1:24" s="28" customFormat="1" ht="15.75">
      <c r="A17" s="26"/>
      <c r="B17" s="40"/>
      <c r="C17" s="26"/>
      <c r="D17" s="26"/>
      <c r="E17" s="40"/>
      <c r="F17" s="18"/>
      <c r="G17" s="18"/>
      <c r="H17" s="18"/>
      <c r="I17" s="18"/>
      <c r="J17" s="18"/>
      <c r="K17" s="18"/>
      <c r="L17" s="27"/>
      <c r="M17" s="14">
        <f t="shared" si="0"/>
        <v>0</v>
      </c>
      <c r="N17" s="27"/>
      <c r="V17" s="39"/>
      <c r="X17" s="39"/>
    </row>
    <row r="18" spans="1:24" s="28" customFormat="1" ht="15.75">
      <c r="A18" s="26"/>
      <c r="B18" s="40"/>
      <c r="C18" s="26"/>
      <c r="D18" s="26"/>
      <c r="E18" s="40"/>
      <c r="F18" s="18"/>
      <c r="G18" s="18"/>
      <c r="H18" s="18"/>
      <c r="I18" s="18"/>
      <c r="J18" s="18"/>
      <c r="K18" s="18"/>
      <c r="L18" s="27"/>
      <c r="M18" s="14">
        <f t="shared" si="0"/>
        <v>0</v>
      </c>
      <c r="N18" s="27"/>
      <c r="V18" s="39"/>
      <c r="X18" s="39"/>
    </row>
    <row r="19" spans="1:24" s="28" customFormat="1" ht="15.75">
      <c r="A19" s="26"/>
      <c r="B19" s="40"/>
      <c r="C19" s="26"/>
      <c r="D19" s="26"/>
      <c r="E19" s="40"/>
      <c r="F19" s="18"/>
      <c r="G19" s="18"/>
      <c r="H19" s="18"/>
      <c r="I19" s="18"/>
      <c r="J19" s="18"/>
      <c r="K19" s="18"/>
      <c r="L19" s="27"/>
      <c r="M19" s="14">
        <f t="shared" si="0"/>
        <v>0</v>
      </c>
      <c r="N19" s="27"/>
      <c r="V19" s="39"/>
      <c r="X19" s="39"/>
    </row>
    <row r="20" spans="1:24" s="28" customFormat="1" ht="15.75">
      <c r="A20" s="26"/>
      <c r="B20" s="40"/>
      <c r="C20" s="26"/>
      <c r="D20" s="26"/>
      <c r="E20" s="40"/>
      <c r="F20" s="18"/>
      <c r="G20" s="18"/>
      <c r="H20" s="18"/>
      <c r="I20" s="18"/>
      <c r="J20" s="18"/>
      <c r="K20" s="18"/>
      <c r="L20" s="27"/>
      <c r="M20" s="14">
        <f t="shared" si="0"/>
        <v>0</v>
      </c>
      <c r="N20" s="27"/>
      <c r="V20" s="39"/>
      <c r="X20" s="39"/>
    </row>
    <row r="21" spans="1:24" s="28" customFormat="1" ht="15.75">
      <c r="A21" s="26"/>
      <c r="B21" s="40"/>
      <c r="C21" s="26"/>
      <c r="D21" s="26"/>
      <c r="E21" s="40"/>
      <c r="F21" s="18"/>
      <c r="G21" s="18"/>
      <c r="H21" s="18"/>
      <c r="I21" s="18"/>
      <c r="J21" s="18"/>
      <c r="K21" s="18"/>
      <c r="L21" s="27"/>
      <c r="M21" s="33">
        <f t="shared" si="0"/>
        <v>0</v>
      </c>
      <c r="N21" s="27"/>
      <c r="V21" s="39"/>
      <c r="X21" s="39"/>
    </row>
    <row r="22" spans="1:24" s="28" customFormat="1" ht="15.75">
      <c r="A22" s="26"/>
      <c r="B22" s="40"/>
      <c r="C22" s="26"/>
      <c r="D22" s="26"/>
      <c r="E22" s="40"/>
      <c r="F22" s="18"/>
      <c r="G22" s="18"/>
      <c r="H22" s="18"/>
      <c r="I22" s="18"/>
      <c r="J22" s="18"/>
      <c r="K22" s="18"/>
      <c r="L22" s="27"/>
      <c r="M22" s="14">
        <f t="shared" si="0"/>
        <v>0</v>
      </c>
      <c r="N22" s="27"/>
      <c r="V22" s="39"/>
      <c r="X22" s="39"/>
    </row>
    <row r="23" spans="1:24" s="28" customFormat="1" ht="15.75">
      <c r="A23" s="26"/>
      <c r="B23" s="40"/>
      <c r="C23" s="26"/>
      <c r="D23" s="26"/>
      <c r="E23" s="40"/>
      <c r="F23" s="18"/>
      <c r="G23" s="18"/>
      <c r="H23" s="18"/>
      <c r="I23" s="18"/>
      <c r="J23" s="18"/>
      <c r="K23" s="18"/>
      <c r="L23" s="27"/>
      <c r="M23" s="14">
        <f t="shared" si="0"/>
        <v>0</v>
      </c>
      <c r="N23" s="27"/>
      <c r="V23" s="39"/>
      <c r="X23" s="39"/>
    </row>
    <row r="24" spans="1:18" s="28" customFormat="1" ht="15.75">
      <c r="A24" s="26"/>
      <c r="B24" s="40"/>
      <c r="C24" s="26"/>
      <c r="D24" s="26"/>
      <c r="E24" s="40"/>
      <c r="F24" s="18"/>
      <c r="G24" s="18"/>
      <c r="H24" s="18"/>
      <c r="I24" s="18"/>
      <c r="J24" s="18"/>
      <c r="K24" s="18"/>
      <c r="L24" s="27"/>
      <c r="M24" s="14">
        <f t="shared" si="0"/>
        <v>0</v>
      </c>
      <c r="N24" s="27"/>
      <c r="P24" s="39"/>
      <c r="R24" s="39"/>
    </row>
    <row r="25" spans="1:18" s="28" customFormat="1" ht="15.75">
      <c r="A25" s="26"/>
      <c r="B25" s="40"/>
      <c r="C25" s="26"/>
      <c r="D25" s="26"/>
      <c r="E25" s="40"/>
      <c r="F25" s="18"/>
      <c r="G25" s="18"/>
      <c r="H25" s="18"/>
      <c r="I25" s="18"/>
      <c r="J25" s="18"/>
      <c r="K25" s="18"/>
      <c r="L25" s="27"/>
      <c r="M25" s="14">
        <f t="shared" si="0"/>
        <v>0</v>
      </c>
      <c r="N25" s="27"/>
      <c r="P25" s="39"/>
      <c r="R25" s="39"/>
    </row>
    <row r="26" spans="1:14" s="28" customFormat="1" ht="15.75">
      <c r="A26" s="26"/>
      <c r="B26" s="40"/>
      <c r="C26" s="26"/>
      <c r="D26" s="26"/>
      <c r="E26" s="40"/>
      <c r="F26" s="18"/>
      <c r="G26" s="18"/>
      <c r="H26" s="18"/>
      <c r="I26" s="18"/>
      <c r="J26" s="18"/>
      <c r="K26" s="18"/>
      <c r="L26" s="27"/>
      <c r="M26" s="14">
        <f t="shared" si="0"/>
        <v>0</v>
      </c>
      <c r="N26" s="27"/>
    </row>
    <row r="27" spans="1:14" s="28" customFormat="1" ht="15.75">
      <c r="A27" s="26"/>
      <c r="B27" s="40"/>
      <c r="C27" s="26"/>
      <c r="D27" s="26"/>
      <c r="E27" s="40"/>
      <c r="F27" s="18"/>
      <c r="G27" s="18"/>
      <c r="H27" s="18"/>
      <c r="I27" s="18"/>
      <c r="J27" s="18"/>
      <c r="K27" s="18"/>
      <c r="L27" s="27"/>
      <c r="M27" s="33">
        <f t="shared" si="0"/>
        <v>0</v>
      </c>
      <c r="N27" s="27"/>
    </row>
    <row r="28" spans="1:14" s="28" customFormat="1" ht="15.75">
      <c r="A28" s="26"/>
      <c r="B28" s="40"/>
      <c r="C28" s="26"/>
      <c r="D28" s="26"/>
      <c r="E28" s="40"/>
      <c r="F28" s="18"/>
      <c r="G28" s="18"/>
      <c r="H28" s="18"/>
      <c r="I28" s="18"/>
      <c r="J28" s="18"/>
      <c r="K28" s="18"/>
      <c r="L28" s="27"/>
      <c r="M28" s="14">
        <f t="shared" si="0"/>
        <v>0</v>
      </c>
      <c r="N28" s="27"/>
    </row>
    <row r="29" spans="1:14" s="28" customFormat="1" ht="15.75">
      <c r="A29" s="26"/>
      <c r="B29" s="40"/>
      <c r="C29" s="26"/>
      <c r="D29" s="26"/>
      <c r="E29" s="40"/>
      <c r="F29" s="18"/>
      <c r="G29" s="18"/>
      <c r="H29" s="18"/>
      <c r="I29" s="18"/>
      <c r="J29" s="18"/>
      <c r="K29" s="18"/>
      <c r="L29" s="27"/>
      <c r="M29" s="14">
        <f t="shared" si="0"/>
        <v>0</v>
      </c>
      <c r="N29" s="27"/>
    </row>
    <row r="30" spans="1:14" s="28" customFormat="1" ht="15.75">
      <c r="A30" s="26"/>
      <c r="B30" s="40"/>
      <c r="C30" s="26"/>
      <c r="D30" s="26"/>
      <c r="E30" s="40"/>
      <c r="F30" s="18"/>
      <c r="G30" s="18"/>
      <c r="H30" s="18"/>
      <c r="I30" s="18"/>
      <c r="J30" s="18"/>
      <c r="K30" s="18"/>
      <c r="L30" s="27"/>
      <c r="M30" s="14">
        <f t="shared" si="0"/>
        <v>0</v>
      </c>
      <c r="N30" s="27"/>
    </row>
    <row r="31" spans="1:14" s="28" customFormat="1" ht="15.75">
      <c r="A31" s="26"/>
      <c r="B31" s="40"/>
      <c r="C31" s="26"/>
      <c r="D31" s="26"/>
      <c r="E31" s="40"/>
      <c r="F31" s="18"/>
      <c r="G31" s="18"/>
      <c r="H31" s="18"/>
      <c r="I31" s="18"/>
      <c r="J31" s="18"/>
      <c r="K31" s="18"/>
      <c r="L31" s="27"/>
      <c r="M31" s="14">
        <f t="shared" si="0"/>
        <v>0</v>
      </c>
      <c r="N31" s="27"/>
    </row>
    <row r="32" spans="1:14" s="28" customFormat="1" ht="15.75">
      <c r="A32" s="26"/>
      <c r="B32" s="40"/>
      <c r="C32" s="26"/>
      <c r="D32" s="26"/>
      <c r="E32" s="40"/>
      <c r="F32" s="18"/>
      <c r="G32" s="18"/>
      <c r="H32" s="18"/>
      <c r="I32" s="18"/>
      <c r="J32" s="18"/>
      <c r="K32" s="18"/>
      <c r="L32" s="27"/>
      <c r="M32" s="14">
        <f t="shared" si="0"/>
        <v>0</v>
      </c>
      <c r="N32" s="27"/>
    </row>
    <row r="33" spans="1:14" s="28" customFormat="1" ht="15.75">
      <c r="A33" s="26"/>
      <c r="B33" s="40"/>
      <c r="C33" s="26"/>
      <c r="D33" s="26"/>
      <c r="E33" s="40"/>
      <c r="F33" s="18"/>
      <c r="G33" s="18"/>
      <c r="H33" s="18"/>
      <c r="I33" s="18"/>
      <c r="J33" s="18"/>
      <c r="K33" s="18"/>
      <c r="L33" s="27"/>
      <c r="M33" s="33">
        <f t="shared" si="0"/>
        <v>0</v>
      </c>
      <c r="N33" s="27"/>
    </row>
    <row r="34" spans="1:14" s="28" customFormat="1" ht="15.75">
      <c r="A34" s="26"/>
      <c r="B34" s="40"/>
      <c r="C34" s="26"/>
      <c r="D34" s="26"/>
      <c r="E34" s="40"/>
      <c r="F34" s="18"/>
      <c r="G34" s="18"/>
      <c r="H34" s="18"/>
      <c r="I34" s="18"/>
      <c r="J34" s="18"/>
      <c r="K34" s="18"/>
      <c r="L34" s="27"/>
      <c r="M34" s="14">
        <f t="shared" si="0"/>
        <v>0</v>
      </c>
      <c r="N34" s="27"/>
    </row>
    <row r="35" spans="1:14" s="28" customFormat="1" ht="15.75">
      <c r="A35" s="10"/>
      <c r="B35" s="35"/>
      <c r="C35" s="10"/>
      <c r="D35" s="10"/>
      <c r="E35" s="9"/>
      <c r="F35" s="9"/>
      <c r="G35" s="9"/>
      <c r="H35" s="9"/>
      <c r="I35" s="9"/>
      <c r="J35" s="9"/>
      <c r="K35" s="9"/>
      <c r="L35" s="8"/>
      <c r="M35" s="14">
        <f t="shared" si="0"/>
        <v>0</v>
      </c>
      <c r="N35" s="8"/>
    </row>
    <row r="36" spans="1:14" s="28" customFormat="1" ht="15.75">
      <c r="A36" s="10"/>
      <c r="B36" s="35"/>
      <c r="C36" s="10"/>
      <c r="D36" s="10"/>
      <c r="E36" s="9"/>
      <c r="F36" s="9"/>
      <c r="G36" s="9"/>
      <c r="H36" s="9"/>
      <c r="I36" s="9"/>
      <c r="J36" s="9"/>
      <c r="K36" s="9"/>
      <c r="L36" s="8"/>
      <c r="M36" s="14">
        <f t="shared" si="0"/>
        <v>0</v>
      </c>
      <c r="N36" s="8"/>
    </row>
    <row r="37" spans="1:14" s="28" customFormat="1" ht="15.75">
      <c r="A37" s="10"/>
      <c r="B37" s="35"/>
      <c r="C37" s="10"/>
      <c r="D37" s="10"/>
      <c r="E37" s="9"/>
      <c r="F37" s="9"/>
      <c r="G37" s="9"/>
      <c r="H37" s="9"/>
      <c r="I37" s="9"/>
      <c r="J37" s="9"/>
      <c r="K37" s="9"/>
      <c r="L37" s="8"/>
      <c r="M37" s="14">
        <f t="shared" si="0"/>
        <v>0</v>
      </c>
      <c r="N37" s="8"/>
    </row>
    <row r="38" spans="1:14" s="28" customFormat="1" ht="15.75">
      <c r="A38" s="10"/>
      <c r="B38" s="35"/>
      <c r="C38" s="10"/>
      <c r="D38" s="10"/>
      <c r="E38" s="9"/>
      <c r="F38" s="9"/>
      <c r="G38" s="9"/>
      <c r="H38" s="9"/>
      <c r="I38" s="9"/>
      <c r="J38" s="9"/>
      <c r="K38" s="9"/>
      <c r="L38" s="8"/>
      <c r="M38" s="14">
        <f t="shared" si="0"/>
        <v>0</v>
      </c>
      <c r="N38" s="8"/>
    </row>
    <row r="39" spans="1:14" s="28" customFormat="1" ht="15.75">
      <c r="A39" s="10"/>
      <c r="B39" s="35"/>
      <c r="C39" s="10"/>
      <c r="D39" s="10"/>
      <c r="E39" s="9"/>
      <c r="F39" s="9"/>
      <c r="G39" s="9"/>
      <c r="H39" s="9"/>
      <c r="I39" s="9"/>
      <c r="J39" s="9"/>
      <c r="K39" s="9"/>
      <c r="L39" s="8"/>
      <c r="M39" s="33">
        <f t="shared" si="0"/>
        <v>0</v>
      </c>
      <c r="N39" s="8"/>
    </row>
    <row r="40" spans="1:14" s="28" customFormat="1" ht="15.75">
      <c r="A40" s="10"/>
      <c r="B40" s="35"/>
      <c r="C40" s="10"/>
      <c r="D40" s="10"/>
      <c r="E40" s="9"/>
      <c r="F40" s="9"/>
      <c r="G40" s="9"/>
      <c r="H40" s="9"/>
      <c r="I40" s="9"/>
      <c r="J40" s="9"/>
      <c r="K40" s="9"/>
      <c r="L40" s="8"/>
      <c r="M40" s="14">
        <f t="shared" si="0"/>
        <v>0</v>
      </c>
      <c r="N40" s="17"/>
    </row>
    <row r="41" spans="1:14" s="28" customFormat="1" ht="15.75">
      <c r="A41" s="10"/>
      <c r="B41" s="35"/>
      <c r="C41" s="10"/>
      <c r="D41" s="10"/>
      <c r="E41" s="9"/>
      <c r="F41" s="9"/>
      <c r="G41" s="9"/>
      <c r="H41" s="9"/>
      <c r="I41" s="9"/>
      <c r="J41" s="9"/>
      <c r="K41" s="9"/>
      <c r="L41" s="8"/>
      <c r="M41" s="14">
        <f t="shared" si="0"/>
        <v>0</v>
      </c>
      <c r="N41" s="17"/>
    </row>
    <row r="42" spans="1:14" s="28" customFormat="1" ht="15.75">
      <c r="A42" s="10"/>
      <c r="B42" s="35"/>
      <c r="C42" s="10"/>
      <c r="D42" s="10"/>
      <c r="E42" s="9"/>
      <c r="F42" s="9"/>
      <c r="G42" s="9"/>
      <c r="H42" s="9"/>
      <c r="I42" s="9"/>
      <c r="J42" s="9"/>
      <c r="K42" s="9"/>
      <c r="L42" s="8"/>
      <c r="M42" s="14">
        <f t="shared" si="0"/>
        <v>0</v>
      </c>
      <c r="N42" s="17"/>
    </row>
    <row r="43" spans="1:14" s="28" customFormat="1" ht="15.75">
      <c r="A43" s="10"/>
      <c r="B43" s="35"/>
      <c r="C43" s="10"/>
      <c r="D43" s="10"/>
      <c r="E43" s="9"/>
      <c r="F43" s="9"/>
      <c r="G43" s="9"/>
      <c r="H43" s="9"/>
      <c r="I43" s="9"/>
      <c r="J43" s="9"/>
      <c r="K43" s="9"/>
      <c r="L43" s="8"/>
      <c r="M43" s="14">
        <f t="shared" si="0"/>
        <v>0</v>
      </c>
      <c r="N43" s="17"/>
    </row>
    <row r="44" spans="1:14" s="28" customFormat="1" ht="15.75">
      <c r="A44" s="10"/>
      <c r="B44" s="35"/>
      <c r="C44" s="10"/>
      <c r="D44" s="10"/>
      <c r="E44" s="9"/>
      <c r="F44" s="9"/>
      <c r="G44" s="9"/>
      <c r="H44" s="9"/>
      <c r="I44" s="9"/>
      <c r="J44" s="9"/>
      <c r="K44" s="9"/>
      <c r="L44" s="8"/>
      <c r="M44" s="14">
        <f t="shared" si="0"/>
        <v>0</v>
      </c>
      <c r="N44" s="17"/>
    </row>
    <row r="45" spans="1:14" s="28" customFormat="1" ht="15.75">
      <c r="A45" s="10"/>
      <c r="B45" s="35"/>
      <c r="C45" s="10"/>
      <c r="D45" s="10"/>
      <c r="E45" s="9"/>
      <c r="F45" s="9"/>
      <c r="G45" s="9"/>
      <c r="H45" s="9"/>
      <c r="I45" s="9"/>
      <c r="J45" s="9"/>
      <c r="K45" s="9"/>
      <c r="L45" s="8"/>
      <c r="M45" s="33">
        <f t="shared" si="0"/>
        <v>0</v>
      </c>
      <c r="N45" s="17"/>
    </row>
    <row r="46" spans="1:14" s="28" customFormat="1" ht="15.75">
      <c r="A46" s="10"/>
      <c r="B46" s="35"/>
      <c r="C46" s="9"/>
      <c r="D46" s="9"/>
      <c r="E46" s="9"/>
      <c r="F46" s="9"/>
      <c r="G46" s="9"/>
      <c r="H46" s="9"/>
      <c r="I46" s="9"/>
      <c r="J46" s="9"/>
      <c r="K46" s="9"/>
      <c r="L46" s="8"/>
      <c r="M46" s="14">
        <f t="shared" si="0"/>
        <v>0</v>
      </c>
      <c r="N46" s="17"/>
    </row>
    <row r="47" spans="1:14" s="28" customFormat="1" ht="15.75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8"/>
      <c r="M47" s="14">
        <f t="shared" si="0"/>
        <v>0</v>
      </c>
      <c r="N47" s="17"/>
    </row>
    <row r="48" spans="1:14" s="28" customFormat="1" ht="15.7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8"/>
      <c r="M48" s="14">
        <f t="shared" si="0"/>
        <v>0</v>
      </c>
      <c r="N48" s="17"/>
    </row>
    <row r="49" spans="1:14" s="28" customFormat="1" ht="15.7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8"/>
      <c r="M49" s="14">
        <f aca="true" t="shared" si="1" ref="M49:M68">WAVAFactor($Q$4,D49,$Q$3)</f>
        <v>0</v>
      </c>
      <c r="N49" s="17"/>
    </row>
    <row r="50" spans="1:14" s="28" customFormat="1" ht="15.7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8"/>
      <c r="M50" s="14">
        <f t="shared" si="1"/>
        <v>0</v>
      </c>
      <c r="N50" s="17"/>
    </row>
    <row r="51" spans="1:14" s="28" customFormat="1" ht="15.7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8"/>
      <c r="M51" s="33">
        <f t="shared" si="1"/>
        <v>0</v>
      </c>
      <c r="N51" s="17"/>
    </row>
    <row r="52" spans="1:14" s="28" customFormat="1" ht="15.7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17"/>
      <c r="M52" s="14">
        <f t="shared" si="1"/>
        <v>0</v>
      </c>
      <c r="N52" s="17"/>
    </row>
    <row r="53" spans="1:14" s="28" customFormat="1" ht="15.75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17"/>
      <c r="M53" s="14">
        <f t="shared" si="1"/>
        <v>0</v>
      </c>
      <c r="N53" s="17"/>
    </row>
    <row r="54" spans="1:14" s="28" customFormat="1" ht="15.7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17"/>
      <c r="M54" s="14">
        <f t="shared" si="1"/>
        <v>0</v>
      </c>
      <c r="N54" s="17"/>
    </row>
    <row r="55" spans="12:14" ht="15.75">
      <c r="L55" s="17"/>
      <c r="M55" s="14">
        <f t="shared" si="1"/>
        <v>0</v>
      </c>
      <c r="N55" s="17"/>
    </row>
    <row r="56" spans="12:14" ht="15.75">
      <c r="L56" s="17"/>
      <c r="M56" s="14">
        <f t="shared" si="1"/>
        <v>0</v>
      </c>
      <c r="N56" s="17"/>
    </row>
    <row r="57" spans="12:14" ht="15.75">
      <c r="L57" s="17"/>
      <c r="M57" s="33">
        <f t="shared" si="1"/>
        <v>0</v>
      </c>
      <c r="N57" s="17"/>
    </row>
    <row r="58" spans="12:14" ht="15.75">
      <c r="L58" s="17"/>
      <c r="M58" s="14">
        <f t="shared" si="1"/>
        <v>0</v>
      </c>
      <c r="N58" s="17"/>
    </row>
    <row r="59" spans="12:14" ht="15.75">
      <c r="L59" s="17"/>
      <c r="M59" s="14">
        <f t="shared" si="1"/>
        <v>0</v>
      </c>
      <c r="N59" s="17"/>
    </row>
    <row r="60" spans="12:14" ht="15.75">
      <c r="L60" s="8"/>
      <c r="M60" s="14">
        <f t="shared" si="1"/>
        <v>0</v>
      </c>
      <c r="N60" s="17"/>
    </row>
    <row r="61" spans="12:14" ht="15.75">
      <c r="L61" s="8"/>
      <c r="M61" s="14">
        <f t="shared" si="1"/>
        <v>0</v>
      </c>
      <c r="N61" s="17"/>
    </row>
    <row r="62" spans="12:14" ht="15.75">
      <c r="L62" s="8"/>
      <c r="M62" s="14">
        <f t="shared" si="1"/>
        <v>0</v>
      </c>
      <c r="N62" s="17"/>
    </row>
    <row r="63" spans="12:14" ht="15.75">
      <c r="L63" s="8"/>
      <c r="M63" s="33">
        <f t="shared" si="1"/>
        <v>0</v>
      </c>
      <c r="N63" s="17"/>
    </row>
    <row r="64" spans="12:14" ht="15.75">
      <c r="L64" s="8"/>
      <c r="M64" s="14">
        <f t="shared" si="1"/>
        <v>0</v>
      </c>
      <c r="N64" s="17"/>
    </row>
    <row r="65" spans="12:14" ht="15.75">
      <c r="L65" s="8"/>
      <c r="M65" s="14">
        <f t="shared" si="1"/>
        <v>0</v>
      </c>
      <c r="N65" s="17"/>
    </row>
    <row r="66" spans="12:14" ht="15.75">
      <c r="L66" s="8"/>
      <c r="M66" s="14">
        <f t="shared" si="1"/>
        <v>0</v>
      </c>
      <c r="N66" s="17"/>
    </row>
    <row r="67" spans="12:14" ht="15.75">
      <c r="L67" s="8"/>
      <c r="M67" s="14">
        <f t="shared" si="1"/>
        <v>0</v>
      </c>
      <c r="N67" s="17"/>
    </row>
    <row r="68" spans="12:14" ht="15.75">
      <c r="L68" s="8"/>
      <c r="M68" s="14">
        <f t="shared" si="1"/>
        <v>0</v>
      </c>
      <c r="N68" s="17"/>
    </row>
    <row r="69" spans="12:14" ht="15">
      <c r="L69" s="8"/>
      <c r="M69" s="8"/>
      <c r="N69" s="17"/>
    </row>
    <row r="70" spans="12:14" ht="15">
      <c r="L70" s="8"/>
      <c r="M70" s="8"/>
      <c r="N70" s="17"/>
    </row>
    <row r="71" spans="12:14" ht="15">
      <c r="L71" s="8"/>
      <c r="M71" s="8"/>
      <c r="N71" s="17"/>
    </row>
    <row r="72" spans="12:14" ht="15">
      <c r="L72" s="8"/>
      <c r="M72" s="8"/>
      <c r="N72" s="17"/>
    </row>
    <row r="73" spans="12:14" ht="15">
      <c r="L73" s="8"/>
      <c r="M73" s="8"/>
      <c r="N73" s="17"/>
    </row>
    <row r="74" spans="12:14" ht="15">
      <c r="L74" s="8"/>
      <c r="M74" s="8"/>
      <c r="N74" s="17"/>
    </row>
    <row r="75" spans="12:14" ht="15">
      <c r="L75" s="8"/>
      <c r="M75" s="8"/>
      <c r="N75" s="8"/>
    </row>
    <row r="76" spans="12:14" ht="15">
      <c r="L76" s="8"/>
      <c r="M76" s="8"/>
      <c r="N76" s="8"/>
    </row>
    <row r="77" spans="12:14" ht="15">
      <c r="L77" s="8"/>
      <c r="M77" s="8"/>
      <c r="N77" s="8"/>
    </row>
    <row r="78" spans="12:14" ht="15">
      <c r="L78" s="8"/>
      <c r="M78" s="8"/>
      <c r="N7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Grubb</dc:creator>
  <cp:keywords/>
  <dc:description/>
  <cp:lastModifiedBy>Windows User</cp:lastModifiedBy>
  <cp:lastPrinted>2015-12-05T12:47:43Z</cp:lastPrinted>
  <dcterms:created xsi:type="dcterms:W3CDTF">2006-04-14T23:14:40Z</dcterms:created>
  <dcterms:modified xsi:type="dcterms:W3CDTF">2015-12-06T17:19:27Z</dcterms:modified>
  <cp:category/>
  <cp:version/>
  <cp:contentType/>
  <cp:contentStatus/>
</cp:coreProperties>
</file>